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Empresa\Arquivos\Desafio Você Trader 21 Dias\Materiais do Curso_D21\"/>
    </mc:Choice>
  </mc:AlternateContent>
  <xr:revisionPtr revIDLastSave="0" documentId="13_ncr:1_{94A76E05-852F-4D4D-AB1D-BFCBE2568A35}" xr6:coauthVersionLast="47" xr6:coauthVersionMax="47" xr10:uidLastSave="{00000000-0000-0000-0000-000000000000}"/>
  <bookViews>
    <workbookView xWindow="-108" yWindow="-108" windowWidth="23256" windowHeight="12576" tabRatio="732" xr2:uid="{00000000-000D-0000-FFFF-FFFF00000000}"/>
  </bookViews>
  <sheets>
    <sheet name="Projeção de Investimento" sheetId="1" r:id="rId1"/>
    <sheet name="Minhas Regras" sheetId="9" r:id="rId2"/>
    <sheet name="Diário de Operações" sheetId="3" r:id="rId3"/>
    <sheet name="Rentabilidade Diária" sheetId="2" r:id="rId4"/>
    <sheet name="Rentabilidade Mensal" sheetId="4" r:id="rId5"/>
    <sheet name="Dado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H6" i="4" s="1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3" i="4"/>
  <c r="H13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F24" i="4"/>
  <c r="H24" i="4" s="1"/>
  <c r="F25" i="4"/>
  <c r="H25" i="4" s="1"/>
  <c r="F26" i="4"/>
  <c r="H26" i="4" s="1"/>
  <c r="F27" i="4"/>
  <c r="H27" i="4" s="1"/>
  <c r="F28" i="4"/>
  <c r="H28" i="4" s="1"/>
  <c r="F29" i="4"/>
  <c r="H29" i="4" s="1"/>
  <c r="F30" i="4"/>
  <c r="H30" i="4" s="1"/>
  <c r="F31" i="4"/>
  <c r="H31" i="4" s="1"/>
  <c r="F32" i="4"/>
  <c r="H32" i="4" s="1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H46" i="4" s="1"/>
  <c r="F47" i="4"/>
  <c r="H47" i="4" s="1"/>
  <c r="F48" i="4"/>
  <c r="H48" i="4" s="1"/>
  <c r="F49" i="4"/>
  <c r="H49" i="4" s="1"/>
  <c r="F50" i="4"/>
  <c r="H50" i="4" s="1"/>
  <c r="F51" i="4"/>
  <c r="H51" i="4" s="1"/>
  <c r="F52" i="4"/>
  <c r="H52" i="4" s="1"/>
  <c r="F53" i="4"/>
  <c r="H53" i="4" s="1"/>
  <c r="F54" i="4"/>
  <c r="H54" i="4" s="1"/>
  <c r="F55" i="4"/>
  <c r="H55" i="4" s="1"/>
  <c r="F56" i="4"/>
  <c r="H56" i="4" s="1"/>
  <c r="F57" i="4"/>
  <c r="H57" i="4" s="1"/>
  <c r="F58" i="4"/>
  <c r="H58" i="4" s="1"/>
  <c r="F59" i="4"/>
  <c r="H59" i="4" s="1"/>
  <c r="F60" i="4"/>
  <c r="H60" i="4" s="1"/>
  <c r="F61" i="4"/>
  <c r="H61" i="4" s="1"/>
  <c r="F62" i="4"/>
  <c r="H62" i="4" s="1"/>
  <c r="F63" i="4"/>
  <c r="H63" i="4" s="1"/>
  <c r="F64" i="4"/>
  <c r="H64" i="4" s="1"/>
  <c r="F65" i="4"/>
  <c r="H65" i="4" s="1"/>
  <c r="F66" i="4"/>
  <c r="H66" i="4" s="1"/>
  <c r="F67" i="4"/>
  <c r="H67" i="4" s="1"/>
  <c r="F68" i="4"/>
  <c r="H68" i="4" s="1"/>
  <c r="F69" i="4"/>
  <c r="H69" i="4" s="1"/>
  <c r="F70" i="4"/>
  <c r="H70" i="4" s="1"/>
  <c r="F71" i="4"/>
  <c r="H71" i="4" s="1"/>
  <c r="F72" i="4"/>
  <c r="H72" i="4" s="1"/>
  <c r="F73" i="4"/>
  <c r="H73" i="4" s="1"/>
  <c r="F74" i="4"/>
  <c r="H74" i="4" s="1"/>
  <c r="F75" i="4"/>
  <c r="H75" i="4" s="1"/>
  <c r="F76" i="4"/>
  <c r="H76" i="4" s="1"/>
  <c r="F77" i="4"/>
  <c r="H77" i="4" s="1"/>
  <c r="F78" i="4"/>
  <c r="H78" i="4" s="1"/>
  <c r="F79" i="4"/>
  <c r="H79" i="4" s="1"/>
  <c r="F80" i="4"/>
  <c r="H80" i="4" s="1"/>
  <c r="F81" i="4"/>
  <c r="H81" i="4" s="1"/>
  <c r="F82" i="4"/>
  <c r="H82" i="4" s="1"/>
  <c r="F83" i="4"/>
  <c r="H83" i="4" s="1"/>
  <c r="F84" i="4"/>
  <c r="H84" i="4" s="1"/>
  <c r="F85" i="4"/>
  <c r="H85" i="4" s="1"/>
  <c r="F86" i="4"/>
  <c r="H86" i="4" s="1"/>
  <c r="F87" i="4"/>
  <c r="H87" i="4" s="1"/>
  <c r="F88" i="4"/>
  <c r="H88" i="4" s="1"/>
  <c r="F89" i="4"/>
  <c r="H89" i="4" s="1"/>
  <c r="F90" i="4"/>
  <c r="H90" i="4" s="1"/>
  <c r="F91" i="4"/>
  <c r="H91" i="4" s="1"/>
  <c r="F92" i="4"/>
  <c r="H92" i="4" s="1"/>
  <c r="F93" i="4"/>
  <c r="H93" i="4" s="1"/>
  <c r="F94" i="4"/>
  <c r="H94" i="4" s="1"/>
  <c r="F95" i="4"/>
  <c r="H95" i="4" s="1"/>
  <c r="F96" i="4"/>
  <c r="H96" i="4" s="1"/>
  <c r="F97" i="4"/>
  <c r="H97" i="4" s="1"/>
  <c r="F98" i="4"/>
  <c r="H98" i="4" s="1"/>
  <c r="F99" i="4"/>
  <c r="H99" i="4" s="1"/>
  <c r="F100" i="4"/>
  <c r="H100" i="4" s="1"/>
  <c r="F6" i="2"/>
  <c r="I6" i="2" s="1"/>
  <c r="K6" i="2" s="1"/>
  <c r="H6" i="2"/>
  <c r="J6" i="2"/>
  <c r="F7" i="2"/>
  <c r="I7" i="2" s="1"/>
  <c r="K7" i="2" s="1"/>
  <c r="H7" i="2"/>
  <c r="J7" i="2"/>
  <c r="F8" i="2"/>
  <c r="I8" i="2" s="1"/>
  <c r="K8" i="2" s="1"/>
  <c r="H8" i="2"/>
  <c r="J8" i="2"/>
  <c r="F9" i="2"/>
  <c r="I9" i="2" s="1"/>
  <c r="K9" i="2" s="1"/>
  <c r="H9" i="2"/>
  <c r="J9" i="2"/>
  <c r="F10" i="2"/>
  <c r="I10" i="2" s="1"/>
  <c r="K10" i="2" s="1"/>
  <c r="H10" i="2"/>
  <c r="J10" i="2"/>
  <c r="F11" i="2"/>
  <c r="I11" i="2" s="1"/>
  <c r="K11" i="2" s="1"/>
  <c r="H11" i="2"/>
  <c r="J11" i="2"/>
  <c r="F12" i="2"/>
  <c r="I12" i="2" s="1"/>
  <c r="K12" i="2" s="1"/>
  <c r="H12" i="2"/>
  <c r="J12" i="2"/>
  <c r="F13" i="2"/>
  <c r="I13" i="2" s="1"/>
  <c r="K13" i="2" s="1"/>
  <c r="H13" i="2"/>
  <c r="J13" i="2"/>
  <c r="F14" i="2"/>
  <c r="I14" i="2" s="1"/>
  <c r="K14" i="2" s="1"/>
  <c r="H14" i="2"/>
  <c r="J14" i="2"/>
  <c r="F15" i="2"/>
  <c r="I15" i="2" s="1"/>
  <c r="K15" i="2" s="1"/>
  <c r="H15" i="2"/>
  <c r="J15" i="2"/>
  <c r="F16" i="2"/>
  <c r="I16" i="2" s="1"/>
  <c r="K16" i="2" s="1"/>
  <c r="H16" i="2"/>
  <c r="J16" i="2"/>
  <c r="F17" i="2"/>
  <c r="I17" i="2" s="1"/>
  <c r="K17" i="2" s="1"/>
  <c r="H17" i="2"/>
  <c r="J17" i="2"/>
  <c r="F18" i="2"/>
  <c r="I18" i="2" s="1"/>
  <c r="K18" i="2" s="1"/>
  <c r="H18" i="2"/>
  <c r="J18" i="2"/>
  <c r="F19" i="2"/>
  <c r="I19" i="2" s="1"/>
  <c r="K19" i="2" s="1"/>
  <c r="H19" i="2"/>
  <c r="J19" i="2"/>
  <c r="F20" i="2"/>
  <c r="I20" i="2" s="1"/>
  <c r="K20" i="2" s="1"/>
  <c r="H20" i="2"/>
  <c r="J20" i="2"/>
  <c r="F21" i="2"/>
  <c r="I21" i="2" s="1"/>
  <c r="K21" i="2" s="1"/>
  <c r="H21" i="2"/>
  <c r="J21" i="2"/>
  <c r="F22" i="2"/>
  <c r="I22" i="2" s="1"/>
  <c r="K22" i="2" s="1"/>
  <c r="H22" i="2"/>
  <c r="J22" i="2"/>
  <c r="F23" i="2"/>
  <c r="I23" i="2" s="1"/>
  <c r="K23" i="2" s="1"/>
  <c r="H23" i="2"/>
  <c r="J23" i="2"/>
  <c r="F24" i="2"/>
  <c r="I24" i="2" s="1"/>
  <c r="K24" i="2" s="1"/>
  <c r="H24" i="2"/>
  <c r="J24" i="2"/>
  <c r="F25" i="2"/>
  <c r="I25" i="2" s="1"/>
  <c r="K25" i="2" s="1"/>
  <c r="H25" i="2"/>
  <c r="J25" i="2"/>
  <c r="F26" i="2"/>
  <c r="I26" i="2" s="1"/>
  <c r="K26" i="2" s="1"/>
  <c r="H26" i="2"/>
  <c r="J26" i="2"/>
  <c r="F27" i="2"/>
  <c r="I27" i="2" s="1"/>
  <c r="K27" i="2" s="1"/>
  <c r="H27" i="2"/>
  <c r="J27" i="2"/>
  <c r="F28" i="2"/>
  <c r="I28" i="2" s="1"/>
  <c r="K28" i="2" s="1"/>
  <c r="H28" i="2"/>
  <c r="J28" i="2"/>
  <c r="F29" i="2"/>
  <c r="I29" i="2" s="1"/>
  <c r="K29" i="2" s="1"/>
  <c r="H29" i="2"/>
  <c r="J29" i="2"/>
  <c r="F30" i="2"/>
  <c r="I30" i="2" s="1"/>
  <c r="K30" i="2" s="1"/>
  <c r="H30" i="2"/>
  <c r="J30" i="2"/>
  <c r="F31" i="2"/>
  <c r="I31" i="2" s="1"/>
  <c r="K31" i="2" s="1"/>
  <c r="H31" i="2"/>
  <c r="J31" i="2"/>
  <c r="F32" i="2"/>
  <c r="I32" i="2" s="1"/>
  <c r="K32" i="2" s="1"/>
  <c r="H32" i="2"/>
  <c r="J32" i="2"/>
  <c r="F33" i="2"/>
  <c r="I33" i="2" s="1"/>
  <c r="K33" i="2" s="1"/>
  <c r="H33" i="2"/>
  <c r="J33" i="2"/>
  <c r="F34" i="2"/>
  <c r="I34" i="2" s="1"/>
  <c r="K34" i="2" s="1"/>
  <c r="H34" i="2"/>
  <c r="J34" i="2"/>
  <c r="F35" i="2"/>
  <c r="I35" i="2" s="1"/>
  <c r="K35" i="2" s="1"/>
  <c r="H35" i="2"/>
  <c r="J35" i="2"/>
  <c r="F36" i="2"/>
  <c r="I36" i="2" s="1"/>
  <c r="K36" i="2" s="1"/>
  <c r="H36" i="2"/>
  <c r="J36" i="2"/>
  <c r="F37" i="2"/>
  <c r="I37" i="2" s="1"/>
  <c r="K37" i="2" s="1"/>
  <c r="H37" i="2"/>
  <c r="J37" i="2"/>
  <c r="F38" i="2"/>
  <c r="I38" i="2" s="1"/>
  <c r="K38" i="2" s="1"/>
  <c r="H38" i="2"/>
  <c r="J38" i="2"/>
  <c r="F39" i="2"/>
  <c r="I39" i="2" s="1"/>
  <c r="K39" i="2" s="1"/>
  <c r="H39" i="2"/>
  <c r="J39" i="2"/>
  <c r="F40" i="2"/>
  <c r="I40" i="2" s="1"/>
  <c r="K40" i="2" s="1"/>
  <c r="H40" i="2"/>
  <c r="J40" i="2"/>
  <c r="F41" i="2"/>
  <c r="I41" i="2" s="1"/>
  <c r="K41" i="2" s="1"/>
  <c r="H41" i="2"/>
  <c r="J41" i="2"/>
  <c r="F42" i="2"/>
  <c r="I42" i="2" s="1"/>
  <c r="K42" i="2" s="1"/>
  <c r="H42" i="2"/>
  <c r="J42" i="2"/>
  <c r="F43" i="2"/>
  <c r="I43" i="2" s="1"/>
  <c r="K43" i="2" s="1"/>
  <c r="H43" i="2"/>
  <c r="J43" i="2"/>
  <c r="F44" i="2"/>
  <c r="I44" i="2" s="1"/>
  <c r="K44" i="2" s="1"/>
  <c r="H44" i="2"/>
  <c r="J44" i="2"/>
  <c r="F45" i="2"/>
  <c r="I45" i="2" s="1"/>
  <c r="K45" i="2" s="1"/>
  <c r="H45" i="2"/>
  <c r="J45" i="2"/>
  <c r="F46" i="2"/>
  <c r="I46" i="2" s="1"/>
  <c r="K46" i="2" s="1"/>
  <c r="H46" i="2"/>
  <c r="J46" i="2"/>
  <c r="F47" i="2"/>
  <c r="I47" i="2" s="1"/>
  <c r="K47" i="2" s="1"/>
  <c r="H47" i="2"/>
  <c r="J47" i="2"/>
  <c r="F48" i="2"/>
  <c r="I48" i="2" s="1"/>
  <c r="K48" i="2" s="1"/>
  <c r="H48" i="2"/>
  <c r="J48" i="2"/>
  <c r="F49" i="2"/>
  <c r="I49" i="2" s="1"/>
  <c r="K49" i="2" s="1"/>
  <c r="H49" i="2"/>
  <c r="J49" i="2"/>
  <c r="F50" i="2"/>
  <c r="I50" i="2" s="1"/>
  <c r="K50" i="2" s="1"/>
  <c r="H50" i="2"/>
  <c r="J50" i="2"/>
  <c r="F51" i="2"/>
  <c r="I51" i="2" s="1"/>
  <c r="K51" i="2" s="1"/>
  <c r="H51" i="2"/>
  <c r="J51" i="2"/>
  <c r="F52" i="2"/>
  <c r="I52" i="2" s="1"/>
  <c r="K52" i="2" s="1"/>
  <c r="H52" i="2"/>
  <c r="J52" i="2"/>
  <c r="F53" i="2"/>
  <c r="I53" i="2" s="1"/>
  <c r="K53" i="2" s="1"/>
  <c r="H53" i="2"/>
  <c r="J53" i="2"/>
  <c r="F54" i="2"/>
  <c r="I54" i="2" s="1"/>
  <c r="K54" i="2" s="1"/>
  <c r="H54" i="2"/>
  <c r="J54" i="2"/>
  <c r="F55" i="2"/>
  <c r="I55" i="2" s="1"/>
  <c r="K55" i="2" s="1"/>
  <c r="H55" i="2"/>
  <c r="J55" i="2"/>
  <c r="F56" i="2"/>
  <c r="I56" i="2" s="1"/>
  <c r="K56" i="2" s="1"/>
  <c r="H56" i="2"/>
  <c r="J56" i="2"/>
  <c r="F57" i="2"/>
  <c r="I57" i="2" s="1"/>
  <c r="K57" i="2" s="1"/>
  <c r="H57" i="2"/>
  <c r="J57" i="2"/>
  <c r="F58" i="2"/>
  <c r="I58" i="2" s="1"/>
  <c r="K58" i="2" s="1"/>
  <c r="H58" i="2"/>
  <c r="J58" i="2"/>
  <c r="F59" i="2"/>
  <c r="I59" i="2" s="1"/>
  <c r="K59" i="2" s="1"/>
  <c r="H59" i="2"/>
  <c r="J59" i="2"/>
  <c r="F60" i="2"/>
  <c r="I60" i="2" s="1"/>
  <c r="K60" i="2" s="1"/>
  <c r="H60" i="2"/>
  <c r="J60" i="2"/>
  <c r="F61" i="2"/>
  <c r="I61" i="2" s="1"/>
  <c r="K61" i="2" s="1"/>
  <c r="H61" i="2"/>
  <c r="J61" i="2"/>
  <c r="F62" i="2"/>
  <c r="I62" i="2" s="1"/>
  <c r="K62" i="2" s="1"/>
  <c r="H62" i="2"/>
  <c r="J62" i="2"/>
  <c r="F63" i="2"/>
  <c r="I63" i="2" s="1"/>
  <c r="K63" i="2" s="1"/>
  <c r="H63" i="2"/>
  <c r="J63" i="2"/>
  <c r="F64" i="2"/>
  <c r="I64" i="2" s="1"/>
  <c r="K64" i="2" s="1"/>
  <c r="H64" i="2"/>
  <c r="J64" i="2"/>
  <c r="F65" i="2"/>
  <c r="I65" i="2" s="1"/>
  <c r="K65" i="2" s="1"/>
  <c r="H65" i="2"/>
  <c r="J65" i="2"/>
  <c r="F66" i="2"/>
  <c r="I66" i="2" s="1"/>
  <c r="K66" i="2" s="1"/>
  <c r="H66" i="2"/>
  <c r="J66" i="2"/>
  <c r="F67" i="2"/>
  <c r="I67" i="2" s="1"/>
  <c r="K67" i="2" s="1"/>
  <c r="H67" i="2"/>
  <c r="J67" i="2"/>
  <c r="F68" i="2"/>
  <c r="I68" i="2" s="1"/>
  <c r="K68" i="2" s="1"/>
  <c r="H68" i="2"/>
  <c r="J68" i="2"/>
  <c r="F69" i="2"/>
  <c r="I69" i="2" s="1"/>
  <c r="K69" i="2" s="1"/>
  <c r="H69" i="2"/>
  <c r="J69" i="2"/>
  <c r="F70" i="2"/>
  <c r="I70" i="2" s="1"/>
  <c r="K70" i="2" s="1"/>
  <c r="H70" i="2"/>
  <c r="J70" i="2"/>
  <c r="F71" i="2"/>
  <c r="I71" i="2" s="1"/>
  <c r="K71" i="2" s="1"/>
  <c r="H71" i="2"/>
  <c r="J71" i="2"/>
  <c r="F72" i="2"/>
  <c r="H72" i="2"/>
  <c r="I72" i="2"/>
  <c r="K72" i="2" s="1"/>
  <c r="J72" i="2"/>
  <c r="F73" i="2"/>
  <c r="H73" i="2"/>
  <c r="I73" i="2"/>
  <c r="K73" i="2" s="1"/>
  <c r="J73" i="2"/>
  <c r="F74" i="2"/>
  <c r="I74" i="2" s="1"/>
  <c r="K74" i="2" s="1"/>
  <c r="H74" i="2"/>
  <c r="J74" i="2"/>
  <c r="F75" i="2"/>
  <c r="I75" i="2" s="1"/>
  <c r="K75" i="2" s="1"/>
  <c r="H75" i="2"/>
  <c r="J75" i="2"/>
  <c r="F76" i="2"/>
  <c r="I76" i="2" s="1"/>
  <c r="K76" i="2" s="1"/>
  <c r="H76" i="2"/>
  <c r="J76" i="2"/>
  <c r="F77" i="2"/>
  <c r="I77" i="2" s="1"/>
  <c r="K77" i="2" s="1"/>
  <c r="H77" i="2"/>
  <c r="J77" i="2"/>
  <c r="F78" i="2"/>
  <c r="I78" i="2" s="1"/>
  <c r="K78" i="2" s="1"/>
  <c r="H78" i="2"/>
  <c r="J78" i="2"/>
  <c r="F79" i="2"/>
  <c r="I79" i="2" s="1"/>
  <c r="K79" i="2" s="1"/>
  <c r="H79" i="2"/>
  <c r="J79" i="2"/>
  <c r="F80" i="2"/>
  <c r="I80" i="2" s="1"/>
  <c r="K80" i="2" s="1"/>
  <c r="H80" i="2"/>
  <c r="J80" i="2"/>
  <c r="F81" i="2"/>
  <c r="I81" i="2" s="1"/>
  <c r="K81" i="2" s="1"/>
  <c r="H81" i="2"/>
  <c r="J81" i="2"/>
  <c r="F82" i="2"/>
  <c r="I82" i="2" s="1"/>
  <c r="K82" i="2" s="1"/>
  <c r="H82" i="2"/>
  <c r="J82" i="2"/>
  <c r="F83" i="2"/>
  <c r="I83" i="2" s="1"/>
  <c r="K83" i="2" s="1"/>
  <c r="H83" i="2"/>
  <c r="J83" i="2"/>
  <c r="F84" i="2"/>
  <c r="I84" i="2" s="1"/>
  <c r="K84" i="2" s="1"/>
  <c r="H84" i="2"/>
  <c r="J84" i="2"/>
  <c r="F85" i="2"/>
  <c r="I85" i="2" s="1"/>
  <c r="K85" i="2" s="1"/>
  <c r="H85" i="2"/>
  <c r="J85" i="2"/>
  <c r="F86" i="2"/>
  <c r="I86" i="2" s="1"/>
  <c r="K86" i="2" s="1"/>
  <c r="H86" i="2"/>
  <c r="J86" i="2"/>
  <c r="F87" i="2"/>
  <c r="I87" i="2" s="1"/>
  <c r="K87" i="2" s="1"/>
  <c r="H87" i="2"/>
  <c r="J87" i="2"/>
  <c r="F88" i="2"/>
  <c r="I88" i="2" s="1"/>
  <c r="K88" i="2" s="1"/>
  <c r="H88" i="2"/>
  <c r="J88" i="2"/>
  <c r="F89" i="2"/>
  <c r="I89" i="2" s="1"/>
  <c r="K89" i="2" s="1"/>
  <c r="H89" i="2"/>
  <c r="J89" i="2"/>
  <c r="F90" i="2"/>
  <c r="I90" i="2" s="1"/>
  <c r="K90" i="2" s="1"/>
  <c r="H90" i="2"/>
  <c r="J90" i="2"/>
  <c r="F91" i="2"/>
  <c r="I91" i="2" s="1"/>
  <c r="K91" i="2" s="1"/>
  <c r="H91" i="2"/>
  <c r="J91" i="2"/>
  <c r="F92" i="2"/>
  <c r="I92" i="2" s="1"/>
  <c r="K92" i="2" s="1"/>
  <c r="H92" i="2"/>
  <c r="J92" i="2"/>
  <c r="F93" i="2"/>
  <c r="I93" i="2" s="1"/>
  <c r="K93" i="2" s="1"/>
  <c r="H93" i="2"/>
  <c r="J93" i="2"/>
  <c r="F94" i="2"/>
  <c r="I94" i="2" s="1"/>
  <c r="K94" i="2" s="1"/>
  <c r="H94" i="2"/>
  <c r="J94" i="2"/>
  <c r="F95" i="2"/>
  <c r="I95" i="2" s="1"/>
  <c r="K95" i="2" s="1"/>
  <c r="H95" i="2"/>
  <c r="J95" i="2"/>
  <c r="F96" i="2"/>
  <c r="I96" i="2" s="1"/>
  <c r="K96" i="2" s="1"/>
  <c r="H96" i="2"/>
  <c r="J96" i="2"/>
  <c r="F97" i="2"/>
  <c r="I97" i="2" s="1"/>
  <c r="K97" i="2" s="1"/>
  <c r="H97" i="2"/>
  <c r="J97" i="2"/>
  <c r="F98" i="2"/>
  <c r="I98" i="2" s="1"/>
  <c r="K98" i="2" s="1"/>
  <c r="H98" i="2"/>
  <c r="J98" i="2"/>
  <c r="F99" i="2"/>
  <c r="I99" i="2" s="1"/>
  <c r="K99" i="2" s="1"/>
  <c r="H99" i="2"/>
  <c r="J99" i="2"/>
  <c r="F100" i="2"/>
  <c r="I100" i="2" s="1"/>
  <c r="K100" i="2" s="1"/>
  <c r="H100" i="2"/>
  <c r="J100" i="2"/>
  <c r="J5" i="2"/>
  <c r="H5" i="2"/>
  <c r="F5" i="2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2" i="6"/>
  <c r="F5" i="4" l="1"/>
  <c r="H5" i="4" s="1"/>
  <c r="I5" i="2" l="1"/>
  <c r="K5" i="2" s="1"/>
  <c r="H11" i="1" l="1"/>
  <c r="H9" i="1"/>
  <c r="I8" i="1"/>
  <c r="D13" i="1" l="1"/>
  <c r="D15" i="1" s="1"/>
  <c r="H7" i="1"/>
  <c r="H8" i="1" s="1"/>
</calcChain>
</file>

<file path=xl/sharedStrings.xml><?xml version="1.0" encoding="utf-8"?>
<sst xmlns="http://schemas.openxmlformats.org/spreadsheetml/2006/main" count="309" uniqueCount="210">
  <si>
    <t>Projeção de Investimento</t>
  </si>
  <si>
    <t>Investimento Inicial</t>
  </si>
  <si>
    <t>Investimento Mensal</t>
  </si>
  <si>
    <t>Ano(s)</t>
  </si>
  <si>
    <t>Total Acumulado</t>
  </si>
  <si>
    <t>Mês(es)</t>
  </si>
  <si>
    <t>Lucro Mensal</t>
  </si>
  <si>
    <t>Rendimento Mensal (%)</t>
  </si>
  <si>
    <t>Mês</t>
  </si>
  <si>
    <t>Cotação do Dólar</t>
  </si>
  <si>
    <t xml:space="preserve"> </t>
  </si>
  <si>
    <t>Rentabilidade Mensal</t>
  </si>
  <si>
    <t>Tempo do Investimento</t>
  </si>
  <si>
    <t>Tipo de Ordem</t>
  </si>
  <si>
    <t>Lote</t>
  </si>
  <si>
    <t>Preço de Entrada</t>
  </si>
  <si>
    <t>Stop Loss</t>
  </si>
  <si>
    <t>Observações</t>
  </si>
  <si>
    <t>Data</t>
  </si>
  <si>
    <t>EURUSD</t>
  </si>
  <si>
    <t>Diário de Operações</t>
  </si>
  <si>
    <t>Perfil de Risco</t>
  </si>
  <si>
    <t>Risco %</t>
  </si>
  <si>
    <t>Super Conservador</t>
  </si>
  <si>
    <t>Conservador</t>
  </si>
  <si>
    <t>1% a 2%</t>
  </si>
  <si>
    <t>Moderado</t>
  </si>
  <si>
    <t>Agressivo</t>
  </si>
  <si>
    <t>4% a 5%</t>
  </si>
  <si>
    <t>Super Agressivo</t>
  </si>
  <si>
    <t>&gt; 5%</t>
  </si>
  <si>
    <t>Balanço $</t>
  </si>
  <si>
    <t>Resultado $</t>
  </si>
  <si>
    <t>&lt; 1%</t>
  </si>
  <si>
    <t>Meta esperada %</t>
  </si>
  <si>
    <t>Meta esperada $</t>
  </si>
  <si>
    <t>Meta atingida</t>
  </si>
  <si>
    <t>Meta atingida %</t>
  </si>
  <si>
    <t>Diferença entre metas</t>
  </si>
  <si>
    <t>Status</t>
  </si>
  <si>
    <t>Estratégia</t>
  </si>
  <si>
    <t>Take Profit</t>
  </si>
  <si>
    <t>Estratégias</t>
  </si>
  <si>
    <t>CT Scalping</t>
  </si>
  <si>
    <t>CT Swing Trading</t>
  </si>
  <si>
    <t>CT MA Trend</t>
  </si>
  <si>
    <t>CT Day Trading</t>
  </si>
  <si>
    <t>CT London Close</t>
  </si>
  <si>
    <t>Rentabilidade Diária</t>
  </si>
  <si>
    <t>Lucro $</t>
  </si>
  <si>
    <t>Método OV</t>
  </si>
  <si>
    <t>Dia</t>
  </si>
  <si>
    <t>Resultado R$</t>
  </si>
  <si>
    <t>Aporte / Retirada $</t>
  </si>
  <si>
    <t>Compra</t>
  </si>
  <si>
    <t>Venda</t>
  </si>
  <si>
    <t>Currency</t>
  </si>
  <si>
    <t>Standard Lot</t>
  </si>
  <si>
    <t>AUDCAD</t>
  </si>
  <si>
    <t>$7.63598</t>
  </si>
  <si>
    <t>AUDCAD.n</t>
  </si>
  <si>
    <t>AUDCHF</t>
  </si>
  <si>
    <t>$10.32588</t>
  </si>
  <si>
    <t>AUDJPY</t>
  </si>
  <si>
    <t>$9.77374</t>
  </si>
  <si>
    <t>AUDNZD</t>
  </si>
  <si>
    <t>$7.19190</t>
  </si>
  <si>
    <t>AUDNZD.n</t>
  </si>
  <si>
    <t>AUDSGD</t>
  </si>
  <si>
    <t>$7.45846</t>
  </si>
  <si>
    <t>AUDUSD</t>
  </si>
  <si>
    <t>$10.00000</t>
  </si>
  <si>
    <t>CADCHF</t>
  </si>
  <si>
    <t>CADJPY</t>
  </si>
  <si>
    <t>CHFJPY</t>
  </si>
  <si>
    <t>CHFSGD</t>
  </si>
  <si>
    <t>EURAUD</t>
  </si>
  <si>
    <t>$7.56600</t>
  </si>
  <si>
    <t>EURCAD</t>
  </si>
  <si>
    <t>EURCHF</t>
  </si>
  <si>
    <t>EURCZK</t>
  </si>
  <si>
    <t>$0.41329</t>
  </si>
  <si>
    <t>EURGBP</t>
  </si>
  <si>
    <t>$13.19410</t>
  </si>
  <si>
    <t>EURGBP.n</t>
  </si>
  <si>
    <t>EURJPY</t>
  </si>
  <si>
    <t>EURNOK</t>
  </si>
  <si>
    <t>$1.17766</t>
  </si>
  <si>
    <t>EURNZD</t>
  </si>
  <si>
    <t>EURPLN</t>
  </si>
  <si>
    <t>$2.56480</t>
  </si>
  <si>
    <t>EURSEK</t>
  </si>
  <si>
    <t>$1.16524</t>
  </si>
  <si>
    <t>EURSGD</t>
  </si>
  <si>
    <t>EURSGD.n</t>
  </si>
  <si>
    <t>EURTRY</t>
  </si>
  <si>
    <t>$3.34211</t>
  </si>
  <si>
    <t>EURZAR</t>
  </si>
  <si>
    <t>$0.71932</t>
  </si>
  <si>
    <t>GBPAUD</t>
  </si>
  <si>
    <t>GBPCAD</t>
  </si>
  <si>
    <t>GBPCAD.n</t>
  </si>
  <si>
    <t>GBPCHF</t>
  </si>
  <si>
    <t>GBPJPY</t>
  </si>
  <si>
    <t>GBPNOK</t>
  </si>
  <si>
    <t>GBPNZD</t>
  </si>
  <si>
    <t>GBPSEK</t>
  </si>
  <si>
    <t>GBPSGD</t>
  </si>
  <si>
    <t>GBPTRY</t>
  </si>
  <si>
    <t>GBPUSD</t>
  </si>
  <si>
    <t>GBPUSD.n</t>
  </si>
  <si>
    <t>NOKJPY</t>
  </si>
  <si>
    <t>NOKSEK</t>
  </si>
  <si>
    <t>NZDCAD</t>
  </si>
  <si>
    <t>NZDCAD.n</t>
  </si>
  <si>
    <t>NZDCHF</t>
  </si>
  <si>
    <t>NZDJPY</t>
  </si>
  <si>
    <t>NZDUSD</t>
  </si>
  <si>
    <t>OrangeJuice</t>
  </si>
  <si>
    <t>-</t>
  </si>
  <si>
    <t>SEKJPY</t>
  </si>
  <si>
    <t>SGDJPY</t>
  </si>
  <si>
    <t>USDCAD</t>
  </si>
  <si>
    <t>USDCAD.n</t>
  </si>
  <si>
    <t>USDCHF</t>
  </si>
  <si>
    <t>USDCNH</t>
  </si>
  <si>
    <t>$1.50492</t>
  </si>
  <si>
    <t>USDCZK</t>
  </si>
  <si>
    <t>USDHKD</t>
  </si>
  <si>
    <t>$1.28865</t>
  </si>
  <si>
    <t>USDJPY</t>
  </si>
  <si>
    <t>USDMXN</t>
  </si>
  <si>
    <t>$0.53075</t>
  </si>
  <si>
    <t>USDNOK</t>
  </si>
  <si>
    <t>USDPLN</t>
  </si>
  <si>
    <t>USDRUB</t>
  </si>
  <si>
    <t>$0.14988</t>
  </si>
  <si>
    <t>USDSEK</t>
  </si>
  <si>
    <t>USDSGD</t>
  </si>
  <si>
    <t>USDTHB</t>
  </si>
  <si>
    <t>$0.28776</t>
  </si>
  <si>
    <t>USDTRY</t>
  </si>
  <si>
    <t>USDX</t>
  </si>
  <si>
    <t>$0.10457</t>
  </si>
  <si>
    <t>USDZAR</t>
  </si>
  <si>
    <t>XAGEUR</t>
  </si>
  <si>
    <t>$11.16600</t>
  </si>
  <si>
    <t>XAGUSD</t>
  </si>
  <si>
    <t>XAUAUD</t>
  </si>
  <si>
    <t>XAUEUR</t>
  </si>
  <si>
    <t>XAUUSD</t>
  </si>
  <si>
    <t>XBRUSD</t>
  </si>
  <si>
    <t>XNGUSD</t>
  </si>
  <si>
    <t>XPDUSD</t>
  </si>
  <si>
    <t>XPTUSD</t>
  </si>
  <si>
    <t>XTIUSD</t>
  </si>
  <si>
    <t>ZARJPY</t>
  </si>
  <si>
    <t>$7.40450</t>
  </si>
  <si>
    <t>$0.28455</t>
  </si>
  <si>
    <t>$3.53931</t>
  </si>
  <si>
    <t>$0.68204</t>
  </si>
  <si>
    <t>$11.38960</t>
  </si>
  <si>
    <t>$7.67960</t>
  </si>
  <si>
    <t>$8.94334</t>
  </si>
  <si>
    <t>$8.89506</t>
  </si>
  <si>
    <t>1 Lote em USS</t>
  </si>
  <si>
    <t>Ativo</t>
  </si>
  <si>
    <t>Outro Setup</t>
  </si>
  <si>
    <t>Regras das Estratégias</t>
  </si>
  <si>
    <t>Dias de Operação:</t>
  </si>
  <si>
    <t>Janela Horário Operacional:</t>
  </si>
  <si>
    <t>Day Trader</t>
  </si>
  <si>
    <t>Terça, Quarta e Quinta</t>
  </si>
  <si>
    <t>9h as 12h</t>
  </si>
  <si>
    <t>Meta Semestral:</t>
  </si>
  <si>
    <t>Meta Anual:</t>
  </si>
  <si>
    <t>Qtd. de trades diários:</t>
  </si>
  <si>
    <t>Ativos operados:</t>
  </si>
  <si>
    <t>Esta em um ambiente com todas as condições para o trading?</t>
  </si>
  <si>
    <t>Sim</t>
  </si>
  <si>
    <t>Não</t>
  </si>
  <si>
    <t>Já fez o seu pré-trading?</t>
  </si>
  <si>
    <t>X</t>
  </si>
  <si>
    <t>Limite de Perda Diário:</t>
  </si>
  <si>
    <t>Objetivo de Ganho Diário:</t>
  </si>
  <si>
    <t>Objetivo de Ganho Semanal:</t>
  </si>
  <si>
    <t>Objetivo de Ganho Mensal:</t>
  </si>
  <si>
    <t>Limite de Perda Semanal:</t>
  </si>
  <si>
    <t>Limite de Perda Mensal:</t>
  </si>
  <si>
    <t>7 trades de 0,30%</t>
  </si>
  <si>
    <t>Já revisou todo o plano de trading?</t>
  </si>
  <si>
    <t>Mapeamento gráfico, melhores ativos para operar, etc...</t>
  </si>
  <si>
    <t>Silêncio, foco, boa conexão com a internet, etc...</t>
  </si>
  <si>
    <t>Já revisou os resultados do dia anterior?</t>
  </si>
  <si>
    <t>Trará direcionamento e foco para sua mente.</t>
  </si>
  <si>
    <t>Terá clareza quanto ao que te levou aos erros e aos acertos.</t>
  </si>
  <si>
    <t>Scalper</t>
  </si>
  <si>
    <t>Perfil de Trader:</t>
  </si>
  <si>
    <t>Abre e fecha várias operações curtas dentro de um dia.</t>
  </si>
  <si>
    <t>Position Trader</t>
  </si>
  <si>
    <t>Swing Trader</t>
  </si>
  <si>
    <t>Faz operações que duram semanas, meses e até mesmo anos.</t>
  </si>
  <si>
    <t>Faz operações que duram mais de um dia, em média de 3 e 5 dias.</t>
  </si>
  <si>
    <t>Abre e fecha operações mais longas dentro de um dia.</t>
  </si>
  <si>
    <t>EURUSD, GBPUSD e USDJPY</t>
  </si>
  <si>
    <t>Entrada realizada após o preço fechar abaixo da SMA 20 e todas as confirmações da estratégia apontarem a favor da venda, o candle de gatilho mostrou muita força vendedora, estava me sentindo confiante.</t>
  </si>
  <si>
    <r>
      <rPr>
        <b/>
        <sz val="11"/>
        <color theme="1"/>
        <rFont val="Calibri"/>
        <family val="2"/>
        <scheme val="minor"/>
      </rPr>
      <t>.:: XTrend</t>
    </r>
    <r>
      <rPr>
        <sz val="11"/>
        <color theme="1"/>
        <rFont val="Calibri"/>
        <family val="2"/>
        <scheme val="minor"/>
      </rPr>
      <t xml:space="preserve">
Obs.: Utilizar o template XTrend, operar nos time frames de M5, M15, H4 e D1.
</t>
    </r>
    <r>
      <rPr>
        <b/>
        <sz val="11"/>
        <color theme="1"/>
        <rFont val="Calibri"/>
        <family val="2"/>
        <scheme val="minor"/>
      </rPr>
      <t>:: Regra para operação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B050"/>
        <rFont val="Calibri"/>
        <family val="2"/>
        <scheme val="minor"/>
      </rPr>
      <t>Compra:</t>
    </r>
    <r>
      <rPr>
        <sz val="11"/>
        <color theme="1"/>
        <rFont val="Calibri"/>
        <family val="2"/>
        <scheme val="minor"/>
      </rPr>
      <t xml:space="preserve"> Quando a EMA 3 sair para fora do canal das médias para cima e o RSI estiver acima do nível de 60, entrar no fechamento do candle que deu o gatilho de entrada.
</t>
    </r>
    <r>
      <rPr>
        <b/>
        <sz val="11"/>
        <color rgb="FFFF0000"/>
        <rFont val="Calibri"/>
        <family val="2"/>
        <scheme val="minor"/>
      </rPr>
      <t>Venda:</t>
    </r>
    <r>
      <rPr>
        <sz val="11"/>
        <color theme="1"/>
        <rFont val="Calibri"/>
        <family val="2"/>
        <scheme val="minor"/>
      </rPr>
      <t xml:space="preserve"> Quando a EMA3 sair para fora do canal das médias para baixo e o RSI estiver abaixo do nível de 40, entrar no fechamento do candle que deu o gatilho de entrada.
</t>
    </r>
    <r>
      <rPr>
        <b/>
        <sz val="11"/>
        <color theme="1"/>
        <rFont val="Calibri"/>
        <family val="2"/>
        <scheme val="minor"/>
      </rPr>
      <t>:: Programação de T/P e S/L</t>
    </r>
    <r>
      <rPr>
        <sz val="11"/>
        <color theme="1"/>
        <rFont val="Calibri"/>
        <family val="2"/>
        <scheme val="minor"/>
      </rPr>
      <t xml:space="preserve">
O stop loss deverá ser colocado em zona de interesse próxima do preço (Suporte ou Resistência).
O take profit poderá ser feito com saída parcial, a primeira saída poderá ser a mesma quantidade de pips entre o preço de entrada e o stop, após ter feito a saída parcial poderá levar o stop para o breakeven, ou seja, no mesmo preço de entrada, a segunda saída poder ser em 2/1 ou administrada conforme a movimentação do preço a favor do trade, utilizar a EMA 3 como parâmetro para trailing stop.
</t>
    </r>
  </si>
  <si>
    <t>XTrend</t>
  </si>
  <si>
    <t>XFibo</t>
  </si>
  <si>
    <t>MétodoX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</si>
</sst>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[$$-409]#,##0.00"/>
    <numFmt numFmtId="167" formatCode="0.0"/>
    <numFmt numFmtId="168" formatCode="&quot;R$&quot;\ #,##0.00"/>
    <numFmt numFmtId="169" formatCode="#,##0.00_ ;\-#,##0.00\ "/>
    <numFmt numFmtId="170" formatCode="0.00000"/>
    <numFmt numFmtId="171" formatCode="[$R$-416]\ #,##0.00"/>
    <numFmt numFmtId="172" formatCode="[$$-409]#,##0"/>
    <numFmt numFmtId="173" formatCode="[$$-540A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3.2"/>
      <color theme="1" tint="0.1499984740745262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indexed="9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E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6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9" fontId="12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9" fontId="12" fillId="4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166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4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7" fontId="10" fillId="2" borderId="2" xfId="0" applyNumberFormat="1" applyFont="1" applyFill="1" applyBorder="1" applyAlignment="1" applyProtection="1">
      <alignment horizontal="center" vertical="center"/>
      <protection locked="0"/>
    </xf>
    <xf numFmtId="171" fontId="10" fillId="2" borderId="2" xfId="0" applyNumberFormat="1" applyFont="1" applyFill="1" applyBorder="1" applyAlignment="1" applyProtection="1">
      <alignment horizontal="center" vertical="center"/>
      <protection locked="0"/>
    </xf>
    <xf numFmtId="9" fontId="10" fillId="2" borderId="2" xfId="3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7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0" fontId="9" fillId="2" borderId="2" xfId="3" applyNumberFormat="1" applyFont="1" applyFill="1" applyBorder="1" applyAlignment="1" applyProtection="1">
      <alignment horizontal="center" vertical="center"/>
    </xf>
    <xf numFmtId="166" fontId="10" fillId="2" borderId="2" xfId="0" applyNumberFormat="1" applyFont="1" applyFill="1" applyBorder="1" applyAlignment="1" applyProtection="1">
      <alignment horizontal="center" vertical="center"/>
    </xf>
    <xf numFmtId="166" fontId="9" fillId="2" borderId="2" xfId="0" applyNumberFormat="1" applyFont="1" applyFill="1" applyBorder="1" applyAlignment="1" applyProtection="1">
      <alignment horizontal="center" vertical="center"/>
    </xf>
    <xf numFmtId="167" fontId="9" fillId="2" borderId="2" xfId="3" applyNumberFormat="1" applyFont="1" applyFill="1" applyBorder="1" applyAlignment="1" applyProtection="1">
      <alignment horizontal="center" vertical="center"/>
    </xf>
    <xf numFmtId="173" fontId="9" fillId="2" borderId="2" xfId="0" applyNumberFormat="1" applyFont="1" applyFill="1" applyBorder="1" applyAlignment="1" applyProtection="1">
      <alignment horizontal="center" vertical="center"/>
    </xf>
    <xf numFmtId="168" fontId="9" fillId="2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164" fontId="20" fillId="2" borderId="0" xfId="0" applyNumberFormat="1" applyFont="1" applyFill="1" applyAlignment="1" applyProtection="1">
      <alignment vertical="center"/>
      <protection hidden="1"/>
    </xf>
    <xf numFmtId="0" fontId="18" fillId="2" borderId="8" xfId="0" applyFont="1" applyFill="1" applyBorder="1" applyAlignment="1" applyProtection="1">
      <alignment vertical="center"/>
      <protection hidden="1"/>
    </xf>
    <xf numFmtId="165" fontId="20" fillId="2" borderId="0" xfId="0" applyNumberFormat="1" applyFont="1" applyFill="1" applyAlignment="1" applyProtection="1">
      <alignment vertical="center"/>
      <protection hidden="1"/>
    </xf>
    <xf numFmtId="0" fontId="18" fillId="5" borderId="10" xfId="0" applyFont="1" applyFill="1" applyBorder="1" applyAlignment="1" applyProtection="1">
      <alignment horizontal="center" vertical="center"/>
      <protection hidden="1"/>
    </xf>
    <xf numFmtId="37" fontId="19" fillId="5" borderId="11" xfId="2" applyNumberFormat="1" applyFont="1" applyFill="1" applyBorder="1" applyAlignment="1" applyProtection="1">
      <alignment horizontal="center" vertical="center"/>
      <protection locked="0" hidden="1"/>
    </xf>
    <xf numFmtId="0" fontId="18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locked="0" hidden="1"/>
    </xf>
    <xf numFmtId="0" fontId="20" fillId="2" borderId="0" xfId="0" applyFont="1" applyFill="1" applyAlignment="1" applyProtection="1">
      <alignment horizontal="right" vertical="center"/>
      <protection hidden="1"/>
    </xf>
    <xf numFmtId="44" fontId="20" fillId="2" borderId="0" xfId="2" applyFont="1" applyFill="1" applyAlignment="1" applyProtection="1">
      <alignment horizontal="center" vertical="center"/>
      <protection hidden="1"/>
    </xf>
    <xf numFmtId="0" fontId="18" fillId="4" borderId="2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>
      <alignment horizontal="right" vertical="center"/>
    </xf>
    <xf numFmtId="0" fontId="21" fillId="5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10" fontId="0" fillId="2" borderId="0" xfId="0" applyNumberFormat="1" applyFont="1" applyFill="1" applyAlignment="1">
      <alignment horizontal="left" vertical="center"/>
    </xf>
    <xf numFmtId="10" fontId="15" fillId="2" borderId="0" xfId="0" applyNumberFormat="1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hidden="1"/>
    </xf>
    <xf numFmtId="169" fontId="17" fillId="3" borderId="4" xfId="1" applyNumberFormat="1" applyFont="1" applyFill="1" applyBorder="1" applyAlignment="1" applyProtection="1">
      <alignment horizontal="center" vertical="center"/>
    </xf>
    <xf numFmtId="169" fontId="17" fillId="3" borderId="1" xfId="1" applyNumberFormat="1" applyFont="1" applyFill="1" applyBorder="1" applyAlignment="1" applyProtection="1">
      <alignment horizontal="center" vertical="center"/>
    </xf>
    <xf numFmtId="169" fontId="17" fillId="3" borderId="3" xfId="1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169" fontId="19" fillId="5" borderId="9" xfId="1" applyNumberFormat="1" applyFont="1" applyFill="1" applyBorder="1" applyAlignment="1" applyProtection="1">
      <alignment horizontal="center" vertical="center"/>
      <protection locked="0" hidden="1"/>
    </xf>
    <xf numFmtId="169" fontId="19" fillId="5" borderId="2" xfId="1" applyNumberFormat="1" applyFont="1" applyFill="1" applyBorder="1" applyAlignment="1" applyProtection="1">
      <alignment horizontal="center" vertical="center"/>
      <protection locked="0" hidden="1"/>
    </xf>
    <xf numFmtId="39" fontId="19" fillId="5" borderId="4" xfId="1" applyNumberFormat="1" applyFont="1" applyFill="1" applyBorder="1" applyAlignment="1" applyProtection="1">
      <alignment horizontal="center" vertical="center"/>
      <protection locked="0" hidden="1"/>
    </xf>
    <xf numFmtId="39" fontId="19" fillId="5" borderId="1" xfId="1" applyNumberFormat="1" applyFont="1" applyFill="1" applyBorder="1" applyAlignment="1" applyProtection="1">
      <alignment horizontal="center" vertical="center"/>
      <protection locked="0" hidden="1"/>
    </xf>
    <xf numFmtId="39" fontId="19" fillId="5" borderId="3" xfId="1" applyNumberFormat="1" applyFont="1" applyFill="1" applyBorder="1" applyAlignment="1" applyProtection="1">
      <alignment horizontal="center" vertical="center"/>
      <protection locked="0" hidden="1"/>
    </xf>
    <xf numFmtId="169" fontId="17" fillId="4" borderId="4" xfId="2" applyNumberFormat="1" applyFont="1" applyFill="1" applyBorder="1" applyAlignment="1" applyProtection="1">
      <alignment horizontal="center" vertical="center"/>
    </xf>
    <xf numFmtId="169" fontId="17" fillId="4" borderId="1" xfId="2" applyNumberFormat="1" applyFont="1" applyFill="1" applyBorder="1" applyAlignment="1" applyProtection="1">
      <alignment horizontal="center" vertical="center"/>
    </xf>
    <xf numFmtId="169" fontId="17" fillId="4" borderId="3" xfId="2" applyNumberFormat="1" applyFont="1" applyFill="1" applyBorder="1" applyAlignment="1" applyProtection="1">
      <alignment horizontal="center" vertical="center"/>
    </xf>
    <xf numFmtId="0" fontId="18" fillId="2" borderId="8" xfId="0" applyNumberFormat="1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FFE5"/>
      <color rgb="FFFFFFFF"/>
      <color rgb="FF0000FF"/>
      <color rgb="FFFF6600"/>
      <color rgb="FF00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2:J15"/>
  <sheetViews>
    <sheetView tabSelected="1" workbookViewId="0">
      <selection activeCell="D5" sqref="D5:G5"/>
    </sheetView>
  </sheetViews>
  <sheetFormatPr defaultColWidth="9.109375" defaultRowHeight="14.4" x14ac:dyDescent="0.3"/>
  <cols>
    <col min="1" max="2" width="9.109375" style="47"/>
    <col min="3" max="3" width="25.5546875" style="47" bestFit="1" customWidth="1"/>
    <col min="4" max="7" width="10.6640625" style="47" customWidth="1"/>
    <col min="8" max="16384" width="9.109375" style="47"/>
  </cols>
  <sheetData>
    <row r="2" spans="3:10" x14ac:dyDescent="0.3">
      <c r="C2" s="76" t="s">
        <v>0</v>
      </c>
      <c r="D2" s="76"/>
      <c r="E2" s="76"/>
      <c r="F2" s="76"/>
      <c r="G2" s="76"/>
    </row>
    <row r="3" spans="3:10" ht="15.75" customHeight="1" x14ac:dyDescent="0.3">
      <c r="C3" s="76"/>
      <c r="D3" s="76"/>
      <c r="E3" s="76"/>
      <c r="F3" s="76"/>
      <c r="G3" s="76"/>
    </row>
    <row r="4" spans="3:10" ht="15.6" x14ac:dyDescent="0.3">
      <c r="C4" s="48"/>
      <c r="D4" s="49"/>
      <c r="E4" s="48"/>
      <c r="F4" s="48"/>
      <c r="G4" s="48"/>
    </row>
    <row r="5" spans="3:10" ht="20.100000000000001" customHeight="1" x14ac:dyDescent="0.3">
      <c r="C5" s="50" t="s">
        <v>1</v>
      </c>
      <c r="D5" s="84">
        <v>3000</v>
      </c>
      <c r="E5" s="84"/>
      <c r="F5" s="84"/>
      <c r="G5" s="84"/>
      <c r="H5" s="51"/>
      <c r="I5" s="51"/>
      <c r="J5" s="51"/>
    </row>
    <row r="6" spans="3:10" ht="20.100000000000001" customHeight="1" x14ac:dyDescent="0.3">
      <c r="C6" s="80"/>
      <c r="D6" s="81"/>
      <c r="E6" s="81"/>
      <c r="F6" s="81"/>
      <c r="G6" s="82"/>
      <c r="H6" s="51"/>
      <c r="I6" s="51"/>
      <c r="J6" s="51"/>
    </row>
    <row r="7" spans="3:10" ht="20.100000000000001" customHeight="1" x14ac:dyDescent="0.3">
      <c r="C7" s="52" t="s">
        <v>2</v>
      </c>
      <c r="D7" s="83">
        <v>300</v>
      </c>
      <c r="E7" s="83"/>
      <c r="F7" s="83"/>
      <c r="G7" s="83"/>
      <c r="H7" s="53">
        <f>(1+H11)</f>
        <v>1.05</v>
      </c>
      <c r="I7" s="51"/>
      <c r="J7" s="51"/>
    </row>
    <row r="8" spans="3:10" ht="20.100000000000001" customHeight="1" x14ac:dyDescent="0.3">
      <c r="C8" s="54"/>
      <c r="D8" s="91"/>
      <c r="E8" s="91"/>
      <c r="F8" s="91"/>
      <c r="G8" s="91"/>
      <c r="H8" s="55">
        <f>POWER(H7,I8)</f>
        <v>18.679185894122959</v>
      </c>
      <c r="I8" s="51">
        <f>(D9*12)+F9</f>
        <v>60</v>
      </c>
      <c r="J8" s="51"/>
    </row>
    <row r="9" spans="3:10" ht="20.100000000000001" customHeight="1" x14ac:dyDescent="0.3">
      <c r="C9" s="56" t="s">
        <v>12</v>
      </c>
      <c r="D9" s="57">
        <v>5</v>
      </c>
      <c r="E9" s="58" t="s">
        <v>3</v>
      </c>
      <c r="F9" s="59">
        <v>0</v>
      </c>
      <c r="G9" s="58" t="s">
        <v>5</v>
      </c>
      <c r="H9" s="53">
        <f>D7-D8</f>
        <v>300</v>
      </c>
      <c r="I9" s="51"/>
      <c r="J9" s="51"/>
    </row>
    <row r="10" spans="3:10" ht="20.100000000000001" customHeight="1" x14ac:dyDescent="0.3">
      <c r="C10" s="80"/>
      <c r="D10" s="81"/>
      <c r="E10" s="81"/>
      <c r="F10" s="81"/>
      <c r="G10" s="82"/>
      <c r="H10" s="53"/>
      <c r="I10" s="51"/>
      <c r="J10" s="51"/>
    </row>
    <row r="11" spans="3:10" ht="20.100000000000001" customHeight="1" x14ac:dyDescent="0.3">
      <c r="C11" s="50" t="s">
        <v>7</v>
      </c>
      <c r="D11" s="85">
        <v>5</v>
      </c>
      <c r="E11" s="86"/>
      <c r="F11" s="86"/>
      <c r="G11" s="87"/>
      <c r="H11" s="60">
        <f>D11/100</f>
        <v>0.05</v>
      </c>
      <c r="I11" s="51"/>
      <c r="J11" s="51"/>
    </row>
    <row r="12" spans="3:10" ht="20.100000000000001" customHeight="1" x14ac:dyDescent="0.3">
      <c r="C12" s="80"/>
      <c r="D12" s="81"/>
      <c r="E12" s="81"/>
      <c r="F12" s="81"/>
      <c r="G12" s="82"/>
      <c r="H12" s="61"/>
      <c r="I12" s="51"/>
      <c r="J12" s="51"/>
    </row>
    <row r="13" spans="3:10" ht="20.100000000000001" customHeight="1" x14ac:dyDescent="0.3">
      <c r="C13" s="62" t="s">
        <v>4</v>
      </c>
      <c r="D13" s="88">
        <f>ABS(FV(H11,I8,D7,D5,1))</f>
        <v>167416.4288153435</v>
      </c>
      <c r="E13" s="89"/>
      <c r="F13" s="89"/>
      <c r="G13" s="90"/>
      <c r="H13" s="51"/>
      <c r="I13" s="51"/>
      <c r="J13" s="51"/>
    </row>
    <row r="14" spans="3:10" ht="20.100000000000001" customHeight="1" x14ac:dyDescent="0.3">
      <c r="C14" s="80"/>
      <c r="D14" s="81"/>
      <c r="E14" s="81"/>
      <c r="F14" s="81"/>
      <c r="G14" s="82"/>
      <c r="H14" s="63"/>
      <c r="I14" s="51"/>
      <c r="J14" s="51"/>
    </row>
    <row r="15" spans="3:10" ht="20.100000000000001" customHeight="1" x14ac:dyDescent="0.3">
      <c r="C15" s="64" t="s">
        <v>6</v>
      </c>
      <c r="D15" s="77">
        <f>D13*H11</f>
        <v>8370.8214407671749</v>
      </c>
      <c r="E15" s="78"/>
      <c r="F15" s="78"/>
      <c r="G15" s="79"/>
      <c r="H15" s="65"/>
      <c r="I15" s="51"/>
      <c r="J15" s="51"/>
    </row>
  </sheetData>
  <sheetProtection algorithmName="SHA-512" hashValue="0jNfxvsWrUJvVBZKR6unkkyBcaPSWzplsoDev8tubTub3SiD92gpzkSod/kof9V6NetDpOmaNGkDQnm5N647gQ==" saltValue="QVXvQqO2og2Y37Vh0k4q7g==" spinCount="100000" sheet="1" selectLockedCells="1"/>
  <mergeCells count="11">
    <mergeCell ref="C2:G3"/>
    <mergeCell ref="D15:G15"/>
    <mergeCell ref="C14:G14"/>
    <mergeCell ref="C6:G6"/>
    <mergeCell ref="D7:G7"/>
    <mergeCell ref="D5:G5"/>
    <mergeCell ref="D11:G11"/>
    <mergeCell ref="D13:G13"/>
    <mergeCell ref="C10:G10"/>
    <mergeCell ref="C12:G12"/>
    <mergeCell ref="D8:G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D13 D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8994-307F-4A09-BF61-9A5D521039C5}">
  <dimension ref="B1:K31"/>
  <sheetViews>
    <sheetView workbookViewId="0">
      <selection activeCell="B2" sqref="B2"/>
    </sheetView>
  </sheetViews>
  <sheetFormatPr defaultColWidth="9.109375" defaultRowHeight="14.4" x14ac:dyDescent="0.3"/>
  <cols>
    <col min="1" max="1" width="0.88671875" style="47" customWidth="1"/>
    <col min="2" max="2" width="100.6640625" style="47" customWidth="1"/>
    <col min="3" max="3" width="3.6640625" style="47" customWidth="1"/>
    <col min="4" max="4" width="25.6640625" style="68" customWidth="1"/>
    <col min="5" max="5" width="0.88671875" style="47" customWidth="1"/>
    <col min="6" max="6" width="30.6640625" style="69" customWidth="1"/>
    <col min="7" max="7" width="3.6640625" style="47" customWidth="1"/>
    <col min="8" max="11" width="15.6640625" style="69" customWidth="1"/>
    <col min="12" max="16384" width="9.109375" style="47"/>
  </cols>
  <sheetData>
    <row r="1" spans="2:11" ht="5.0999999999999996" customHeight="1" x14ac:dyDescent="0.3"/>
    <row r="2" spans="2:11" ht="17.399999999999999" x14ac:dyDescent="0.3">
      <c r="B2" s="67" t="s">
        <v>168</v>
      </c>
    </row>
    <row r="3" spans="2:11" ht="15" customHeight="1" x14ac:dyDescent="0.3">
      <c r="B3" s="92" t="s">
        <v>206</v>
      </c>
      <c r="D3" s="66" t="s">
        <v>197</v>
      </c>
      <c r="F3" s="70" t="s">
        <v>171</v>
      </c>
      <c r="H3" s="94" t="s">
        <v>178</v>
      </c>
      <c r="I3" s="95"/>
      <c r="J3" s="95"/>
      <c r="K3" s="96"/>
    </row>
    <row r="4" spans="2:11" ht="15" customHeight="1" x14ac:dyDescent="0.3">
      <c r="B4" s="93"/>
      <c r="D4" s="66" t="s">
        <v>169</v>
      </c>
      <c r="F4" s="70" t="s">
        <v>172</v>
      </c>
      <c r="H4" s="98" t="s">
        <v>192</v>
      </c>
      <c r="I4" s="99"/>
      <c r="J4" s="99"/>
      <c r="K4" s="100"/>
    </row>
    <row r="5" spans="2:11" ht="15" customHeight="1" x14ac:dyDescent="0.3">
      <c r="B5" s="93"/>
      <c r="D5" s="66" t="s">
        <v>170</v>
      </c>
      <c r="F5" s="70" t="s">
        <v>173</v>
      </c>
      <c r="H5" s="73" t="s">
        <v>179</v>
      </c>
      <c r="I5" s="75" t="s">
        <v>182</v>
      </c>
      <c r="J5" s="73" t="s">
        <v>180</v>
      </c>
      <c r="K5" s="74"/>
    </row>
    <row r="6" spans="2:11" ht="15" customHeight="1" x14ac:dyDescent="0.3">
      <c r="B6" s="93"/>
      <c r="D6" s="66" t="s">
        <v>184</v>
      </c>
      <c r="F6" s="71">
        <v>0.01</v>
      </c>
    </row>
    <row r="7" spans="2:11" ht="15" customHeight="1" x14ac:dyDescent="0.3">
      <c r="B7" s="93"/>
      <c r="D7" s="66" t="s">
        <v>185</v>
      </c>
      <c r="F7" s="71">
        <v>0.02</v>
      </c>
      <c r="H7" s="94" t="s">
        <v>181</v>
      </c>
      <c r="I7" s="95"/>
      <c r="J7" s="95"/>
      <c r="K7" s="96"/>
    </row>
    <row r="8" spans="2:11" ht="15" customHeight="1" x14ac:dyDescent="0.3">
      <c r="B8" s="93"/>
      <c r="D8" s="66" t="s">
        <v>186</v>
      </c>
      <c r="F8" s="71">
        <v>0.05</v>
      </c>
      <c r="H8" s="98" t="s">
        <v>191</v>
      </c>
      <c r="I8" s="99"/>
      <c r="J8" s="99"/>
      <c r="K8" s="100"/>
    </row>
    <row r="9" spans="2:11" ht="15" customHeight="1" x14ac:dyDescent="0.3">
      <c r="B9" s="93"/>
      <c r="D9" s="66" t="s">
        <v>183</v>
      </c>
      <c r="F9" s="72">
        <v>0.02</v>
      </c>
      <c r="H9" s="73" t="s">
        <v>179</v>
      </c>
      <c r="I9" s="75" t="s">
        <v>182</v>
      </c>
      <c r="J9" s="73" t="s">
        <v>180</v>
      </c>
      <c r="K9" s="74"/>
    </row>
    <row r="10" spans="2:11" ht="15" customHeight="1" x14ac:dyDescent="0.3">
      <c r="B10" s="93"/>
      <c r="D10" s="66" t="s">
        <v>187</v>
      </c>
      <c r="F10" s="72">
        <v>0.04</v>
      </c>
    </row>
    <row r="11" spans="2:11" ht="15" customHeight="1" x14ac:dyDescent="0.3">
      <c r="B11" s="93"/>
      <c r="D11" s="66" t="s">
        <v>188</v>
      </c>
      <c r="F11" s="72">
        <v>0.08</v>
      </c>
      <c r="H11" s="94" t="s">
        <v>193</v>
      </c>
      <c r="I11" s="95"/>
      <c r="J11" s="95"/>
      <c r="K11" s="96"/>
    </row>
    <row r="12" spans="2:11" ht="15" customHeight="1" x14ac:dyDescent="0.3">
      <c r="B12" s="93"/>
      <c r="D12" s="66" t="s">
        <v>176</v>
      </c>
      <c r="F12" s="70" t="s">
        <v>189</v>
      </c>
      <c r="H12" s="98" t="s">
        <v>195</v>
      </c>
      <c r="I12" s="99"/>
      <c r="J12" s="99"/>
      <c r="K12" s="100"/>
    </row>
    <row r="13" spans="2:11" ht="15" customHeight="1" x14ac:dyDescent="0.3">
      <c r="B13" s="93"/>
      <c r="D13" s="66" t="s">
        <v>177</v>
      </c>
      <c r="F13" s="70" t="s">
        <v>204</v>
      </c>
      <c r="H13" s="73" t="s">
        <v>179</v>
      </c>
      <c r="I13" s="75" t="s">
        <v>182</v>
      </c>
      <c r="J13" s="73" t="s">
        <v>180</v>
      </c>
      <c r="K13" s="74"/>
    </row>
    <row r="14" spans="2:11" ht="15" customHeight="1" x14ac:dyDescent="0.3">
      <c r="B14" s="93"/>
      <c r="D14" s="66" t="s">
        <v>174</v>
      </c>
      <c r="F14" s="72">
        <v>0.25</v>
      </c>
    </row>
    <row r="15" spans="2:11" ht="15" customHeight="1" x14ac:dyDescent="0.3">
      <c r="B15" s="93"/>
      <c r="D15" s="66" t="s">
        <v>175</v>
      </c>
      <c r="F15" s="72">
        <v>0.45</v>
      </c>
      <c r="H15" s="94" t="s">
        <v>190</v>
      </c>
      <c r="I15" s="95"/>
      <c r="J15" s="95"/>
      <c r="K15" s="96"/>
    </row>
    <row r="16" spans="2:11" ht="15" customHeight="1" x14ac:dyDescent="0.3">
      <c r="B16" s="93"/>
      <c r="H16" s="98" t="s">
        <v>194</v>
      </c>
      <c r="I16" s="99"/>
      <c r="J16" s="99"/>
      <c r="K16" s="100"/>
    </row>
    <row r="17" spans="2:11" x14ac:dyDescent="0.3">
      <c r="B17" s="93"/>
      <c r="H17" s="73" t="s">
        <v>179</v>
      </c>
      <c r="I17" s="75" t="s">
        <v>182</v>
      </c>
      <c r="J17" s="73" t="s">
        <v>180</v>
      </c>
      <c r="K17" s="74"/>
    </row>
    <row r="18" spans="2:11" ht="15" customHeight="1" x14ac:dyDescent="0.3">
      <c r="B18" s="93"/>
    </row>
    <row r="19" spans="2:11" ht="15" customHeight="1" x14ac:dyDescent="0.3">
      <c r="B19" s="93"/>
    </row>
    <row r="20" spans="2:11" x14ac:dyDescent="0.3">
      <c r="B20" s="93"/>
    </row>
    <row r="21" spans="2:11" x14ac:dyDescent="0.3">
      <c r="B21" s="93"/>
      <c r="H21" s="97" t="s">
        <v>196</v>
      </c>
      <c r="I21" s="97"/>
      <c r="J21" s="97"/>
      <c r="K21" s="97"/>
    </row>
    <row r="22" spans="2:11" x14ac:dyDescent="0.3">
      <c r="H22" s="101" t="s">
        <v>198</v>
      </c>
      <c r="I22" s="102"/>
      <c r="J22" s="102"/>
      <c r="K22" s="102"/>
    </row>
    <row r="24" spans="2:11" x14ac:dyDescent="0.3">
      <c r="H24" s="97" t="s">
        <v>171</v>
      </c>
      <c r="I24" s="97"/>
      <c r="J24" s="97"/>
      <c r="K24" s="97"/>
    </row>
    <row r="25" spans="2:11" x14ac:dyDescent="0.3">
      <c r="H25" s="101" t="s">
        <v>203</v>
      </c>
      <c r="I25" s="102"/>
      <c r="J25" s="102"/>
      <c r="K25" s="102"/>
    </row>
    <row r="27" spans="2:11" x14ac:dyDescent="0.3">
      <c r="H27" s="97" t="s">
        <v>200</v>
      </c>
      <c r="I27" s="97"/>
      <c r="J27" s="97"/>
      <c r="K27" s="97"/>
    </row>
    <row r="28" spans="2:11" x14ac:dyDescent="0.3">
      <c r="H28" s="101" t="s">
        <v>202</v>
      </c>
      <c r="I28" s="102"/>
      <c r="J28" s="102"/>
      <c r="K28" s="102"/>
    </row>
    <row r="30" spans="2:11" x14ac:dyDescent="0.3">
      <c r="H30" s="97" t="s">
        <v>199</v>
      </c>
      <c r="I30" s="97"/>
      <c r="J30" s="97"/>
      <c r="K30" s="97"/>
    </row>
    <row r="31" spans="2:11" x14ac:dyDescent="0.3">
      <c r="H31" s="101" t="s">
        <v>201</v>
      </c>
      <c r="I31" s="102"/>
      <c r="J31" s="102"/>
      <c r="K31" s="102"/>
    </row>
  </sheetData>
  <sheetProtection selectLockedCells="1"/>
  <mergeCells count="17">
    <mergeCell ref="H25:K25"/>
    <mergeCell ref="H27:K27"/>
    <mergeCell ref="H28:K28"/>
    <mergeCell ref="H30:K30"/>
    <mergeCell ref="H31:K31"/>
    <mergeCell ref="B3:B21"/>
    <mergeCell ref="H11:K11"/>
    <mergeCell ref="H24:K24"/>
    <mergeCell ref="H3:K3"/>
    <mergeCell ref="H4:K4"/>
    <mergeCell ref="H7:K7"/>
    <mergeCell ref="H8:K8"/>
    <mergeCell ref="H12:K12"/>
    <mergeCell ref="H15:K15"/>
    <mergeCell ref="H16:K16"/>
    <mergeCell ref="H21:K21"/>
    <mergeCell ref="H22:K2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B1:N100"/>
  <sheetViews>
    <sheetView zoomScaleNormal="100" workbookViewId="0">
      <selection activeCell="B5" sqref="B5"/>
    </sheetView>
  </sheetViews>
  <sheetFormatPr defaultColWidth="9.109375" defaultRowHeight="14.4" x14ac:dyDescent="0.3"/>
  <cols>
    <col min="1" max="1" width="0.88671875" style="7" customWidth="1"/>
    <col min="2" max="2" width="12.6640625" style="7" customWidth="1"/>
    <col min="3" max="3" width="10.6640625" style="7" customWidth="1"/>
    <col min="4" max="7" width="15.6640625" style="7" customWidth="1"/>
    <col min="8" max="10" width="10.6640625" style="7" customWidth="1"/>
    <col min="11" max="11" width="12.6640625" style="7" customWidth="1"/>
    <col min="12" max="12" width="65.6640625" style="7" customWidth="1"/>
    <col min="13" max="13" width="9.109375" style="7"/>
    <col min="14" max="14" width="31.6640625" style="7" hidden="1" customWidth="1"/>
    <col min="15" max="16384" width="9.109375" style="7"/>
  </cols>
  <sheetData>
    <row r="1" spans="2:14" ht="5.0999999999999996" customHeight="1" x14ac:dyDescent="0.3"/>
    <row r="2" spans="2:14" ht="30" customHeight="1" x14ac:dyDescent="0.3">
      <c r="B2" s="103" t="s">
        <v>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4" ht="20.100000000000001" customHeight="1" x14ac:dyDescent="0.3">
      <c r="B3" s="37" t="s">
        <v>18</v>
      </c>
      <c r="C3" s="37" t="s">
        <v>166</v>
      </c>
      <c r="D3" s="37" t="s">
        <v>13</v>
      </c>
      <c r="E3" s="37" t="s">
        <v>40</v>
      </c>
      <c r="F3" s="37" t="s">
        <v>31</v>
      </c>
      <c r="G3" s="37" t="s">
        <v>15</v>
      </c>
      <c r="H3" s="37" t="s">
        <v>16</v>
      </c>
      <c r="I3" s="37" t="s">
        <v>41</v>
      </c>
      <c r="J3" s="37" t="s">
        <v>14</v>
      </c>
      <c r="K3" s="37" t="s">
        <v>32</v>
      </c>
      <c r="L3" s="37" t="s">
        <v>17</v>
      </c>
    </row>
    <row r="4" spans="2:14" ht="50.1" customHeight="1" x14ac:dyDescent="0.3">
      <c r="B4" s="18">
        <v>44595</v>
      </c>
      <c r="C4" s="33" t="s">
        <v>19</v>
      </c>
      <c r="D4" s="33" t="s">
        <v>55</v>
      </c>
      <c r="E4" s="33" t="s">
        <v>207</v>
      </c>
      <c r="F4" s="34">
        <v>10000</v>
      </c>
      <c r="G4" s="35">
        <v>1.11297</v>
      </c>
      <c r="H4" s="35">
        <v>1.137</v>
      </c>
      <c r="I4" s="35">
        <v>1.079</v>
      </c>
      <c r="J4" s="36">
        <v>0.1</v>
      </c>
      <c r="K4" s="27">
        <v>338</v>
      </c>
      <c r="L4" s="33" t="s">
        <v>205</v>
      </c>
      <c r="N4" s="7" t="s">
        <v>207</v>
      </c>
    </row>
    <row r="5" spans="2:14" ht="50.1" customHeight="1" x14ac:dyDescent="0.3">
      <c r="B5" s="18"/>
      <c r="C5" s="33"/>
      <c r="D5" s="33"/>
      <c r="E5" s="33"/>
      <c r="F5" s="34"/>
      <c r="G5" s="35"/>
      <c r="H5" s="35"/>
      <c r="I5" s="35"/>
      <c r="J5" s="36"/>
      <c r="K5" s="27"/>
      <c r="L5" s="33"/>
      <c r="N5" s="7" t="s">
        <v>208</v>
      </c>
    </row>
    <row r="6" spans="2:14" ht="50.1" customHeight="1" x14ac:dyDescent="0.3">
      <c r="B6" s="18"/>
      <c r="C6" s="33"/>
      <c r="D6" s="33"/>
      <c r="E6" s="33"/>
      <c r="F6" s="34"/>
      <c r="G6" s="35"/>
      <c r="H6" s="35"/>
      <c r="I6" s="35"/>
      <c r="J6" s="36"/>
      <c r="K6" s="27"/>
      <c r="L6" s="33"/>
      <c r="N6" s="7" t="s">
        <v>209</v>
      </c>
    </row>
    <row r="7" spans="2:14" ht="50.1" customHeight="1" x14ac:dyDescent="0.3">
      <c r="B7" s="18"/>
      <c r="C7" s="33"/>
      <c r="D7" s="33"/>
      <c r="E7" s="33"/>
      <c r="F7" s="34"/>
      <c r="G7" s="35"/>
      <c r="H7" s="35"/>
      <c r="I7" s="35"/>
      <c r="J7" s="36"/>
      <c r="K7" s="27"/>
      <c r="L7" s="33"/>
      <c r="N7" s="7" t="s">
        <v>167</v>
      </c>
    </row>
    <row r="8" spans="2:14" ht="50.1" customHeight="1" x14ac:dyDescent="0.3">
      <c r="B8" s="18"/>
      <c r="C8" s="33"/>
      <c r="D8" s="33"/>
      <c r="E8" s="33"/>
      <c r="F8" s="34"/>
      <c r="G8" s="35"/>
      <c r="H8" s="35"/>
      <c r="I8" s="35"/>
      <c r="J8" s="36"/>
      <c r="K8" s="27"/>
      <c r="L8" s="33"/>
    </row>
    <row r="9" spans="2:14" ht="50.1" customHeight="1" x14ac:dyDescent="0.3">
      <c r="B9" s="18"/>
      <c r="C9" s="33"/>
      <c r="D9" s="33"/>
      <c r="E9" s="33"/>
      <c r="F9" s="34"/>
      <c r="G9" s="35"/>
      <c r="H9" s="35"/>
      <c r="I9" s="35"/>
      <c r="J9" s="36"/>
      <c r="K9" s="27"/>
      <c r="L9" s="33"/>
    </row>
    <row r="10" spans="2:14" ht="50.1" customHeight="1" x14ac:dyDescent="0.3">
      <c r="B10" s="18"/>
      <c r="C10" s="33"/>
      <c r="D10" s="33"/>
      <c r="E10" s="33"/>
      <c r="F10" s="34"/>
      <c r="G10" s="35"/>
      <c r="H10" s="35"/>
      <c r="I10" s="35"/>
      <c r="J10" s="36"/>
      <c r="K10" s="27"/>
      <c r="L10" s="33"/>
    </row>
    <row r="11" spans="2:14" ht="50.1" customHeight="1" x14ac:dyDescent="0.3">
      <c r="B11" s="18"/>
      <c r="C11" s="33"/>
      <c r="D11" s="33"/>
      <c r="E11" s="33"/>
      <c r="F11" s="34"/>
      <c r="G11" s="35"/>
      <c r="H11" s="35"/>
      <c r="I11" s="35"/>
      <c r="J11" s="36"/>
      <c r="K11" s="27"/>
      <c r="L11" s="33"/>
    </row>
    <row r="12" spans="2:14" ht="50.1" customHeight="1" x14ac:dyDescent="0.3">
      <c r="B12" s="18"/>
      <c r="C12" s="33"/>
      <c r="D12" s="33"/>
      <c r="E12" s="33"/>
      <c r="F12" s="34"/>
      <c r="G12" s="35"/>
      <c r="H12" s="35"/>
      <c r="I12" s="35"/>
      <c r="J12" s="36"/>
      <c r="K12" s="27"/>
      <c r="L12" s="33"/>
    </row>
    <row r="13" spans="2:14" ht="50.1" customHeight="1" x14ac:dyDescent="0.3">
      <c r="B13" s="18"/>
      <c r="C13" s="33"/>
      <c r="D13" s="33"/>
      <c r="E13" s="33"/>
      <c r="F13" s="34"/>
      <c r="G13" s="35"/>
      <c r="H13" s="35"/>
      <c r="I13" s="35"/>
      <c r="J13" s="36"/>
      <c r="K13" s="27"/>
      <c r="L13" s="33"/>
    </row>
    <row r="14" spans="2:14" ht="50.1" customHeight="1" x14ac:dyDescent="0.3">
      <c r="B14" s="18"/>
      <c r="C14" s="33"/>
      <c r="D14" s="33"/>
      <c r="E14" s="33"/>
      <c r="F14" s="34"/>
      <c r="G14" s="35"/>
      <c r="H14" s="35"/>
      <c r="I14" s="35"/>
      <c r="J14" s="36"/>
      <c r="K14" s="27"/>
      <c r="L14" s="33"/>
    </row>
    <row r="15" spans="2:14" ht="50.1" customHeight="1" x14ac:dyDescent="0.3">
      <c r="B15" s="18"/>
      <c r="C15" s="33"/>
      <c r="D15" s="33"/>
      <c r="E15" s="33"/>
      <c r="F15" s="34"/>
      <c r="G15" s="35"/>
      <c r="H15" s="35"/>
      <c r="I15" s="35"/>
      <c r="J15" s="36"/>
      <c r="K15" s="27"/>
      <c r="L15" s="33"/>
    </row>
    <row r="16" spans="2:14" ht="50.1" customHeight="1" x14ac:dyDescent="0.3">
      <c r="B16" s="18"/>
      <c r="C16" s="33"/>
      <c r="D16" s="33"/>
      <c r="E16" s="33"/>
      <c r="F16" s="34"/>
      <c r="G16" s="35"/>
      <c r="H16" s="35"/>
      <c r="I16" s="35"/>
      <c r="J16" s="36"/>
      <c r="K16" s="27"/>
      <c r="L16" s="33"/>
    </row>
    <row r="17" spans="2:12" ht="50.1" customHeight="1" x14ac:dyDescent="0.3">
      <c r="B17" s="18"/>
      <c r="C17" s="33"/>
      <c r="D17" s="33"/>
      <c r="E17" s="33"/>
      <c r="F17" s="34"/>
      <c r="G17" s="35"/>
      <c r="H17" s="35"/>
      <c r="I17" s="35"/>
      <c r="J17" s="36"/>
      <c r="K17" s="27"/>
      <c r="L17" s="33"/>
    </row>
    <row r="18" spans="2:12" ht="50.1" customHeight="1" x14ac:dyDescent="0.3">
      <c r="B18" s="18"/>
      <c r="C18" s="33"/>
      <c r="D18" s="33"/>
      <c r="E18" s="33"/>
      <c r="F18" s="34"/>
      <c r="G18" s="35"/>
      <c r="H18" s="35"/>
      <c r="I18" s="35"/>
      <c r="J18" s="36"/>
      <c r="K18" s="27"/>
      <c r="L18" s="33"/>
    </row>
    <row r="19" spans="2:12" ht="50.1" customHeight="1" x14ac:dyDescent="0.3">
      <c r="B19" s="18"/>
      <c r="C19" s="33"/>
      <c r="D19" s="33"/>
      <c r="E19" s="33"/>
      <c r="F19" s="34"/>
      <c r="G19" s="35"/>
      <c r="H19" s="35"/>
      <c r="I19" s="35"/>
      <c r="J19" s="36"/>
      <c r="K19" s="27"/>
      <c r="L19" s="33"/>
    </row>
    <row r="20" spans="2:12" ht="50.1" customHeight="1" x14ac:dyDescent="0.3">
      <c r="B20" s="18"/>
      <c r="C20" s="33"/>
      <c r="D20" s="33"/>
      <c r="E20" s="33"/>
      <c r="F20" s="34"/>
      <c r="G20" s="35"/>
      <c r="H20" s="35"/>
      <c r="I20" s="35"/>
      <c r="J20" s="36"/>
      <c r="K20" s="27"/>
      <c r="L20" s="33"/>
    </row>
    <row r="21" spans="2:12" ht="50.1" customHeight="1" x14ac:dyDescent="0.3">
      <c r="B21" s="18"/>
      <c r="C21" s="33"/>
      <c r="D21" s="33"/>
      <c r="E21" s="33"/>
      <c r="F21" s="34"/>
      <c r="G21" s="35"/>
      <c r="H21" s="35"/>
      <c r="I21" s="35"/>
      <c r="J21" s="36"/>
      <c r="K21" s="27"/>
      <c r="L21" s="33"/>
    </row>
    <row r="22" spans="2:12" ht="50.1" customHeight="1" x14ac:dyDescent="0.3">
      <c r="B22" s="18"/>
      <c r="C22" s="33"/>
      <c r="D22" s="33"/>
      <c r="E22" s="33"/>
      <c r="F22" s="34"/>
      <c r="G22" s="35"/>
      <c r="H22" s="35"/>
      <c r="I22" s="35"/>
      <c r="J22" s="36"/>
      <c r="K22" s="27"/>
      <c r="L22" s="33"/>
    </row>
    <row r="23" spans="2:12" ht="50.1" customHeight="1" x14ac:dyDescent="0.3">
      <c r="B23" s="18"/>
      <c r="C23" s="33"/>
      <c r="D23" s="33"/>
      <c r="E23" s="33"/>
      <c r="F23" s="34"/>
      <c r="G23" s="35"/>
      <c r="H23" s="35"/>
      <c r="I23" s="35"/>
      <c r="J23" s="36"/>
      <c r="K23" s="27"/>
      <c r="L23" s="33"/>
    </row>
    <row r="24" spans="2:12" ht="50.1" customHeight="1" x14ac:dyDescent="0.3">
      <c r="B24" s="18"/>
      <c r="C24" s="33"/>
      <c r="D24" s="33"/>
      <c r="E24" s="33"/>
      <c r="F24" s="34"/>
      <c r="G24" s="35"/>
      <c r="H24" s="35"/>
      <c r="I24" s="35"/>
      <c r="J24" s="36"/>
      <c r="K24" s="27"/>
      <c r="L24" s="33"/>
    </row>
    <row r="25" spans="2:12" ht="50.1" customHeight="1" x14ac:dyDescent="0.3">
      <c r="B25" s="18"/>
      <c r="C25" s="33"/>
      <c r="D25" s="33"/>
      <c r="E25" s="33"/>
      <c r="F25" s="34"/>
      <c r="G25" s="35"/>
      <c r="H25" s="35"/>
      <c r="I25" s="35"/>
      <c r="J25" s="36"/>
      <c r="K25" s="27"/>
      <c r="L25" s="33"/>
    </row>
    <row r="26" spans="2:12" ht="50.1" customHeight="1" x14ac:dyDescent="0.3">
      <c r="B26" s="18"/>
      <c r="C26" s="33"/>
      <c r="D26" s="33"/>
      <c r="E26" s="33"/>
      <c r="F26" s="34"/>
      <c r="G26" s="35"/>
      <c r="H26" s="35"/>
      <c r="I26" s="35"/>
      <c r="J26" s="36"/>
      <c r="K26" s="27"/>
      <c r="L26" s="33"/>
    </row>
    <row r="27" spans="2:12" ht="50.1" customHeight="1" x14ac:dyDescent="0.3">
      <c r="B27" s="18"/>
      <c r="C27" s="33"/>
      <c r="D27" s="33"/>
      <c r="E27" s="33"/>
      <c r="F27" s="34"/>
      <c r="G27" s="35"/>
      <c r="H27" s="35"/>
      <c r="I27" s="35"/>
      <c r="J27" s="36"/>
      <c r="K27" s="27"/>
      <c r="L27" s="33"/>
    </row>
    <row r="28" spans="2:12" ht="50.1" customHeight="1" x14ac:dyDescent="0.3">
      <c r="B28" s="18"/>
      <c r="C28" s="33"/>
      <c r="D28" s="33"/>
      <c r="E28" s="33"/>
      <c r="F28" s="34"/>
      <c r="G28" s="35"/>
      <c r="H28" s="35"/>
      <c r="I28" s="35"/>
      <c r="J28" s="36"/>
      <c r="K28" s="27"/>
      <c r="L28" s="33"/>
    </row>
    <row r="29" spans="2:12" ht="50.1" customHeight="1" x14ac:dyDescent="0.3">
      <c r="B29" s="18"/>
      <c r="C29" s="33"/>
      <c r="D29" s="33"/>
      <c r="E29" s="33"/>
      <c r="F29" s="34"/>
      <c r="G29" s="35"/>
      <c r="H29" s="35"/>
      <c r="I29" s="35"/>
      <c r="J29" s="36"/>
      <c r="K29" s="27"/>
      <c r="L29" s="33"/>
    </row>
    <row r="30" spans="2:12" ht="50.1" customHeight="1" x14ac:dyDescent="0.3">
      <c r="B30" s="18"/>
      <c r="C30" s="33"/>
      <c r="D30" s="33"/>
      <c r="E30" s="33"/>
      <c r="F30" s="34"/>
      <c r="G30" s="35"/>
      <c r="H30" s="35"/>
      <c r="I30" s="35"/>
      <c r="J30" s="36"/>
      <c r="K30" s="27"/>
      <c r="L30" s="33"/>
    </row>
    <row r="31" spans="2:12" ht="50.1" customHeight="1" x14ac:dyDescent="0.3">
      <c r="B31" s="18"/>
      <c r="C31" s="33"/>
      <c r="D31" s="33"/>
      <c r="E31" s="33"/>
      <c r="F31" s="34"/>
      <c r="G31" s="35"/>
      <c r="H31" s="35"/>
      <c r="I31" s="35"/>
      <c r="J31" s="36"/>
      <c r="K31" s="27"/>
      <c r="L31" s="33"/>
    </row>
    <row r="32" spans="2:12" ht="50.1" customHeight="1" x14ac:dyDescent="0.3">
      <c r="B32" s="18"/>
      <c r="C32" s="33"/>
      <c r="D32" s="33"/>
      <c r="E32" s="33"/>
      <c r="F32" s="34"/>
      <c r="G32" s="35"/>
      <c r="H32" s="35"/>
      <c r="I32" s="35"/>
      <c r="J32" s="36"/>
      <c r="K32" s="27"/>
      <c r="L32" s="33"/>
    </row>
    <row r="33" spans="2:12" ht="50.1" customHeight="1" x14ac:dyDescent="0.3">
      <c r="B33" s="18"/>
      <c r="C33" s="33"/>
      <c r="D33" s="33"/>
      <c r="E33" s="33"/>
      <c r="F33" s="34"/>
      <c r="G33" s="35"/>
      <c r="H33" s="35"/>
      <c r="I33" s="35"/>
      <c r="J33" s="36"/>
      <c r="K33" s="27"/>
      <c r="L33" s="33"/>
    </row>
    <row r="34" spans="2:12" ht="50.1" customHeight="1" x14ac:dyDescent="0.3">
      <c r="B34" s="18"/>
      <c r="C34" s="33"/>
      <c r="D34" s="33"/>
      <c r="E34" s="33"/>
      <c r="F34" s="34"/>
      <c r="G34" s="35"/>
      <c r="H34" s="35"/>
      <c r="I34" s="35"/>
      <c r="J34" s="36"/>
      <c r="K34" s="27"/>
      <c r="L34" s="33"/>
    </row>
    <row r="35" spans="2:12" ht="50.1" customHeight="1" x14ac:dyDescent="0.3">
      <c r="B35" s="18"/>
      <c r="C35" s="33"/>
      <c r="D35" s="33"/>
      <c r="E35" s="33"/>
      <c r="F35" s="34"/>
      <c r="G35" s="35"/>
      <c r="H35" s="35"/>
      <c r="I35" s="35"/>
      <c r="J35" s="36"/>
      <c r="K35" s="27"/>
      <c r="L35" s="33"/>
    </row>
    <row r="36" spans="2:12" ht="50.1" customHeight="1" x14ac:dyDescent="0.3">
      <c r="B36" s="18"/>
      <c r="C36" s="33"/>
      <c r="D36" s="33"/>
      <c r="E36" s="33"/>
      <c r="F36" s="34"/>
      <c r="G36" s="35"/>
      <c r="H36" s="35"/>
      <c r="I36" s="35"/>
      <c r="J36" s="36"/>
      <c r="K36" s="27"/>
      <c r="L36" s="33"/>
    </row>
    <row r="37" spans="2:12" ht="50.1" customHeight="1" x14ac:dyDescent="0.3">
      <c r="B37" s="18"/>
      <c r="C37" s="33"/>
      <c r="D37" s="33"/>
      <c r="E37" s="33"/>
      <c r="F37" s="34"/>
      <c r="G37" s="35"/>
      <c r="H37" s="35"/>
      <c r="I37" s="35"/>
      <c r="J37" s="36"/>
      <c r="K37" s="27"/>
      <c r="L37" s="33"/>
    </row>
    <row r="38" spans="2:12" ht="50.1" customHeight="1" x14ac:dyDescent="0.3">
      <c r="B38" s="18"/>
      <c r="C38" s="33"/>
      <c r="D38" s="33"/>
      <c r="E38" s="33"/>
      <c r="F38" s="34"/>
      <c r="G38" s="35"/>
      <c r="H38" s="35"/>
      <c r="I38" s="35"/>
      <c r="J38" s="36"/>
      <c r="K38" s="27"/>
      <c r="L38" s="33"/>
    </row>
    <row r="39" spans="2:12" ht="50.1" customHeight="1" x14ac:dyDescent="0.3">
      <c r="B39" s="18"/>
      <c r="C39" s="33"/>
      <c r="D39" s="33"/>
      <c r="E39" s="33"/>
      <c r="F39" s="34"/>
      <c r="G39" s="35"/>
      <c r="H39" s="35"/>
      <c r="I39" s="35"/>
      <c r="J39" s="36"/>
      <c r="K39" s="27"/>
      <c r="L39" s="33"/>
    </row>
    <row r="40" spans="2:12" ht="50.1" customHeight="1" x14ac:dyDescent="0.3">
      <c r="B40" s="18"/>
      <c r="C40" s="33"/>
      <c r="D40" s="33"/>
      <c r="E40" s="33"/>
      <c r="F40" s="34"/>
      <c r="G40" s="35"/>
      <c r="H40" s="35"/>
      <c r="I40" s="35"/>
      <c r="J40" s="36"/>
      <c r="K40" s="27"/>
      <c r="L40" s="33"/>
    </row>
    <row r="41" spans="2:12" ht="50.1" customHeight="1" x14ac:dyDescent="0.3">
      <c r="B41" s="18"/>
      <c r="C41" s="33"/>
      <c r="D41" s="33"/>
      <c r="E41" s="33"/>
      <c r="F41" s="34"/>
      <c r="G41" s="35"/>
      <c r="H41" s="35"/>
      <c r="I41" s="35"/>
      <c r="J41" s="36"/>
      <c r="K41" s="27"/>
      <c r="L41" s="33"/>
    </row>
    <row r="42" spans="2:12" ht="50.1" customHeight="1" x14ac:dyDescent="0.3">
      <c r="B42" s="18"/>
      <c r="C42" s="33"/>
      <c r="D42" s="33"/>
      <c r="E42" s="33"/>
      <c r="F42" s="34"/>
      <c r="G42" s="35"/>
      <c r="H42" s="35"/>
      <c r="I42" s="35"/>
      <c r="J42" s="36"/>
      <c r="K42" s="27"/>
      <c r="L42" s="33"/>
    </row>
    <row r="43" spans="2:12" ht="50.1" customHeight="1" x14ac:dyDescent="0.3">
      <c r="B43" s="18"/>
      <c r="C43" s="33"/>
      <c r="D43" s="33"/>
      <c r="E43" s="33"/>
      <c r="F43" s="34"/>
      <c r="G43" s="35"/>
      <c r="H43" s="35"/>
      <c r="I43" s="35"/>
      <c r="J43" s="36"/>
      <c r="K43" s="27"/>
      <c r="L43" s="33"/>
    </row>
    <row r="44" spans="2:12" ht="50.1" customHeight="1" x14ac:dyDescent="0.3">
      <c r="B44" s="18"/>
      <c r="C44" s="33"/>
      <c r="D44" s="33"/>
      <c r="E44" s="33"/>
      <c r="F44" s="34"/>
      <c r="G44" s="35"/>
      <c r="H44" s="35"/>
      <c r="I44" s="35"/>
      <c r="J44" s="36"/>
      <c r="K44" s="27"/>
      <c r="L44" s="33"/>
    </row>
    <row r="45" spans="2:12" ht="50.1" customHeight="1" x14ac:dyDescent="0.3">
      <c r="B45" s="18"/>
      <c r="C45" s="33"/>
      <c r="D45" s="33"/>
      <c r="E45" s="33"/>
      <c r="F45" s="34"/>
      <c r="G45" s="35"/>
      <c r="H45" s="35"/>
      <c r="I45" s="35"/>
      <c r="J45" s="36"/>
      <c r="K45" s="27"/>
      <c r="L45" s="33"/>
    </row>
    <row r="46" spans="2:12" ht="50.1" customHeight="1" x14ac:dyDescent="0.3">
      <c r="B46" s="18"/>
      <c r="C46" s="33"/>
      <c r="D46" s="33"/>
      <c r="E46" s="33"/>
      <c r="F46" s="34"/>
      <c r="G46" s="35"/>
      <c r="H46" s="35"/>
      <c r="I46" s="35"/>
      <c r="J46" s="36"/>
      <c r="K46" s="27"/>
      <c r="L46" s="33"/>
    </row>
    <row r="47" spans="2:12" ht="50.1" customHeight="1" x14ac:dyDescent="0.3">
      <c r="B47" s="18"/>
      <c r="C47" s="33"/>
      <c r="D47" s="33"/>
      <c r="E47" s="33"/>
      <c r="F47" s="34"/>
      <c r="G47" s="35"/>
      <c r="H47" s="35"/>
      <c r="I47" s="35"/>
      <c r="J47" s="36"/>
      <c r="K47" s="27"/>
      <c r="L47" s="33"/>
    </row>
    <row r="48" spans="2:12" ht="50.1" customHeight="1" x14ac:dyDescent="0.3">
      <c r="B48" s="18"/>
      <c r="C48" s="33"/>
      <c r="D48" s="33"/>
      <c r="E48" s="33"/>
      <c r="F48" s="34"/>
      <c r="G48" s="35"/>
      <c r="H48" s="35"/>
      <c r="I48" s="35"/>
      <c r="J48" s="36"/>
      <c r="K48" s="27"/>
      <c r="L48" s="33"/>
    </row>
    <row r="49" spans="2:12" ht="50.1" customHeight="1" x14ac:dyDescent="0.3">
      <c r="B49" s="18"/>
      <c r="C49" s="33"/>
      <c r="D49" s="33"/>
      <c r="E49" s="33"/>
      <c r="F49" s="34"/>
      <c r="G49" s="35"/>
      <c r="H49" s="35"/>
      <c r="I49" s="35"/>
      <c r="J49" s="36"/>
      <c r="K49" s="27"/>
      <c r="L49" s="33"/>
    </row>
    <row r="50" spans="2:12" ht="50.1" customHeight="1" x14ac:dyDescent="0.3">
      <c r="B50" s="18"/>
      <c r="C50" s="33"/>
      <c r="D50" s="33"/>
      <c r="E50" s="33"/>
      <c r="F50" s="34"/>
      <c r="G50" s="35"/>
      <c r="H50" s="35"/>
      <c r="I50" s="35"/>
      <c r="J50" s="36"/>
      <c r="K50" s="27"/>
      <c r="L50" s="33"/>
    </row>
    <row r="51" spans="2:12" ht="50.1" customHeight="1" x14ac:dyDescent="0.3">
      <c r="B51" s="18"/>
      <c r="C51" s="33"/>
      <c r="D51" s="33"/>
      <c r="E51" s="33"/>
      <c r="F51" s="34"/>
      <c r="G51" s="35"/>
      <c r="H51" s="35"/>
      <c r="I51" s="35"/>
      <c r="J51" s="36"/>
      <c r="K51" s="27"/>
      <c r="L51" s="33"/>
    </row>
    <row r="52" spans="2:12" ht="50.1" customHeight="1" x14ac:dyDescent="0.3">
      <c r="B52" s="18"/>
      <c r="C52" s="33"/>
      <c r="D52" s="33"/>
      <c r="E52" s="33"/>
      <c r="F52" s="34"/>
      <c r="G52" s="35"/>
      <c r="H52" s="35"/>
      <c r="I52" s="35"/>
      <c r="J52" s="36"/>
      <c r="K52" s="27"/>
      <c r="L52" s="33"/>
    </row>
    <row r="53" spans="2:12" ht="50.1" customHeight="1" x14ac:dyDescent="0.3">
      <c r="B53" s="18"/>
      <c r="C53" s="33"/>
      <c r="D53" s="33"/>
      <c r="E53" s="33"/>
      <c r="F53" s="34"/>
      <c r="G53" s="35"/>
      <c r="H53" s="35"/>
      <c r="I53" s="35"/>
      <c r="J53" s="36"/>
      <c r="K53" s="27"/>
      <c r="L53" s="33"/>
    </row>
    <row r="54" spans="2:12" ht="50.1" customHeight="1" x14ac:dyDescent="0.3">
      <c r="B54" s="18"/>
      <c r="C54" s="33"/>
      <c r="D54" s="33"/>
      <c r="E54" s="33"/>
      <c r="F54" s="34"/>
      <c r="G54" s="35"/>
      <c r="H54" s="35"/>
      <c r="I54" s="35"/>
      <c r="J54" s="36"/>
      <c r="K54" s="27"/>
      <c r="L54" s="33"/>
    </row>
    <row r="55" spans="2:12" ht="50.1" customHeight="1" x14ac:dyDescent="0.3">
      <c r="B55" s="18"/>
      <c r="C55" s="33"/>
      <c r="D55" s="33"/>
      <c r="E55" s="33"/>
      <c r="F55" s="34"/>
      <c r="G55" s="35"/>
      <c r="H55" s="35"/>
      <c r="I55" s="35"/>
      <c r="J55" s="36"/>
      <c r="K55" s="27"/>
      <c r="L55" s="33"/>
    </row>
    <row r="56" spans="2:12" ht="50.1" customHeight="1" x14ac:dyDescent="0.3">
      <c r="B56" s="18"/>
      <c r="C56" s="33"/>
      <c r="D56" s="33"/>
      <c r="E56" s="33"/>
      <c r="F56" s="34"/>
      <c r="G56" s="35"/>
      <c r="H56" s="35"/>
      <c r="I56" s="35"/>
      <c r="J56" s="36"/>
      <c r="K56" s="27"/>
      <c r="L56" s="33"/>
    </row>
    <row r="57" spans="2:12" ht="50.1" customHeight="1" x14ac:dyDescent="0.3">
      <c r="B57" s="18"/>
      <c r="C57" s="33"/>
      <c r="D57" s="33"/>
      <c r="E57" s="33"/>
      <c r="F57" s="34"/>
      <c r="G57" s="35"/>
      <c r="H57" s="35"/>
      <c r="I57" s="35"/>
      <c r="J57" s="36"/>
      <c r="K57" s="27"/>
      <c r="L57" s="33"/>
    </row>
    <row r="58" spans="2:12" ht="50.1" customHeight="1" x14ac:dyDescent="0.3">
      <c r="B58" s="18"/>
      <c r="C58" s="33"/>
      <c r="D58" s="33"/>
      <c r="E58" s="33"/>
      <c r="F58" s="34"/>
      <c r="G58" s="35"/>
      <c r="H58" s="35"/>
      <c r="I58" s="35"/>
      <c r="J58" s="36"/>
      <c r="K58" s="27"/>
      <c r="L58" s="33"/>
    </row>
    <row r="59" spans="2:12" ht="50.1" customHeight="1" x14ac:dyDescent="0.3">
      <c r="B59" s="18"/>
      <c r="C59" s="33"/>
      <c r="D59" s="33"/>
      <c r="E59" s="33"/>
      <c r="F59" s="34"/>
      <c r="G59" s="35"/>
      <c r="H59" s="35"/>
      <c r="I59" s="35"/>
      <c r="J59" s="36"/>
      <c r="K59" s="27"/>
      <c r="L59" s="33"/>
    </row>
    <row r="60" spans="2:12" ht="50.1" customHeight="1" x14ac:dyDescent="0.3">
      <c r="B60" s="18"/>
      <c r="C60" s="33"/>
      <c r="D60" s="33"/>
      <c r="E60" s="33"/>
      <c r="F60" s="34"/>
      <c r="G60" s="35"/>
      <c r="H60" s="35"/>
      <c r="I60" s="35"/>
      <c r="J60" s="36"/>
      <c r="K60" s="27"/>
      <c r="L60" s="33"/>
    </row>
    <row r="61" spans="2:12" ht="50.1" customHeight="1" x14ac:dyDescent="0.3">
      <c r="B61" s="18"/>
      <c r="C61" s="33"/>
      <c r="D61" s="33"/>
      <c r="E61" s="33"/>
      <c r="F61" s="34"/>
      <c r="G61" s="35"/>
      <c r="H61" s="35"/>
      <c r="I61" s="35"/>
      <c r="J61" s="36"/>
      <c r="K61" s="27"/>
      <c r="L61" s="33"/>
    </row>
    <row r="62" spans="2:12" ht="50.1" customHeight="1" x14ac:dyDescent="0.3">
      <c r="B62" s="18"/>
      <c r="C62" s="33"/>
      <c r="D62" s="33"/>
      <c r="E62" s="33"/>
      <c r="F62" s="34"/>
      <c r="G62" s="35"/>
      <c r="H62" s="35"/>
      <c r="I62" s="35"/>
      <c r="J62" s="36"/>
      <c r="K62" s="27"/>
      <c r="L62" s="33"/>
    </row>
    <row r="63" spans="2:12" ht="50.1" customHeight="1" x14ac:dyDescent="0.3">
      <c r="B63" s="18"/>
      <c r="C63" s="33"/>
      <c r="D63" s="33"/>
      <c r="E63" s="33"/>
      <c r="F63" s="34"/>
      <c r="G63" s="35"/>
      <c r="H63" s="35"/>
      <c r="I63" s="35"/>
      <c r="J63" s="36"/>
      <c r="K63" s="27"/>
      <c r="L63" s="33"/>
    </row>
    <row r="64" spans="2:12" ht="50.1" customHeight="1" x14ac:dyDescent="0.3">
      <c r="B64" s="18"/>
      <c r="C64" s="33"/>
      <c r="D64" s="33"/>
      <c r="E64" s="33"/>
      <c r="F64" s="34"/>
      <c r="G64" s="35"/>
      <c r="H64" s="35"/>
      <c r="I64" s="35"/>
      <c r="J64" s="36"/>
      <c r="K64" s="27"/>
      <c r="L64" s="33"/>
    </row>
    <row r="65" spans="2:12" ht="50.1" customHeight="1" x14ac:dyDescent="0.3">
      <c r="B65" s="18"/>
      <c r="C65" s="33"/>
      <c r="D65" s="33"/>
      <c r="E65" s="33"/>
      <c r="F65" s="34"/>
      <c r="G65" s="35"/>
      <c r="H65" s="35"/>
      <c r="I65" s="35"/>
      <c r="J65" s="36"/>
      <c r="K65" s="27"/>
      <c r="L65" s="33"/>
    </row>
    <row r="66" spans="2:12" ht="50.1" customHeight="1" x14ac:dyDescent="0.3">
      <c r="B66" s="18"/>
      <c r="C66" s="33"/>
      <c r="D66" s="33"/>
      <c r="E66" s="33"/>
      <c r="F66" s="34"/>
      <c r="G66" s="35"/>
      <c r="H66" s="35"/>
      <c r="I66" s="35"/>
      <c r="J66" s="36"/>
      <c r="K66" s="27"/>
      <c r="L66" s="33"/>
    </row>
    <row r="67" spans="2:12" ht="50.1" customHeight="1" x14ac:dyDescent="0.3">
      <c r="B67" s="18"/>
      <c r="C67" s="33"/>
      <c r="D67" s="33"/>
      <c r="E67" s="33"/>
      <c r="F67" s="34"/>
      <c r="G67" s="35"/>
      <c r="H67" s="35"/>
      <c r="I67" s="35"/>
      <c r="J67" s="36"/>
      <c r="K67" s="27"/>
      <c r="L67" s="33"/>
    </row>
    <row r="68" spans="2:12" ht="50.1" customHeight="1" x14ac:dyDescent="0.3">
      <c r="B68" s="18"/>
      <c r="C68" s="33"/>
      <c r="D68" s="33"/>
      <c r="E68" s="33"/>
      <c r="F68" s="34"/>
      <c r="G68" s="35"/>
      <c r="H68" s="35"/>
      <c r="I68" s="35"/>
      <c r="J68" s="36"/>
      <c r="K68" s="27"/>
      <c r="L68" s="33"/>
    </row>
    <row r="69" spans="2:12" ht="50.1" customHeight="1" x14ac:dyDescent="0.3">
      <c r="B69" s="18"/>
      <c r="C69" s="33"/>
      <c r="D69" s="33"/>
      <c r="E69" s="33"/>
      <c r="F69" s="34"/>
      <c r="G69" s="35"/>
      <c r="H69" s="35"/>
      <c r="I69" s="35"/>
      <c r="J69" s="36"/>
      <c r="K69" s="27"/>
      <c r="L69" s="33"/>
    </row>
    <row r="70" spans="2:12" ht="50.1" customHeight="1" x14ac:dyDescent="0.3">
      <c r="B70" s="18"/>
      <c r="C70" s="33"/>
      <c r="D70" s="33"/>
      <c r="E70" s="33"/>
      <c r="F70" s="34"/>
      <c r="G70" s="35"/>
      <c r="H70" s="35"/>
      <c r="I70" s="35"/>
      <c r="J70" s="36"/>
      <c r="K70" s="27"/>
      <c r="L70" s="33"/>
    </row>
    <row r="71" spans="2:12" ht="50.1" customHeight="1" x14ac:dyDescent="0.3">
      <c r="B71" s="18"/>
      <c r="C71" s="33"/>
      <c r="D71" s="33"/>
      <c r="E71" s="33"/>
      <c r="F71" s="34"/>
      <c r="G71" s="35"/>
      <c r="H71" s="35"/>
      <c r="I71" s="35"/>
      <c r="J71" s="36"/>
      <c r="K71" s="27"/>
      <c r="L71" s="33"/>
    </row>
    <row r="72" spans="2:12" ht="50.1" customHeight="1" x14ac:dyDescent="0.3">
      <c r="B72" s="18"/>
      <c r="C72" s="33"/>
      <c r="D72" s="33"/>
      <c r="E72" s="33"/>
      <c r="F72" s="34"/>
      <c r="G72" s="35"/>
      <c r="H72" s="35"/>
      <c r="I72" s="35"/>
      <c r="J72" s="36"/>
      <c r="K72" s="27"/>
      <c r="L72" s="33"/>
    </row>
    <row r="73" spans="2:12" ht="50.1" customHeight="1" x14ac:dyDescent="0.3">
      <c r="B73" s="18"/>
      <c r="C73" s="33"/>
      <c r="D73" s="33"/>
      <c r="E73" s="33"/>
      <c r="F73" s="34"/>
      <c r="G73" s="35"/>
      <c r="H73" s="35"/>
      <c r="I73" s="35"/>
      <c r="J73" s="36"/>
      <c r="K73" s="27"/>
      <c r="L73" s="33"/>
    </row>
    <row r="74" spans="2:12" ht="50.1" customHeight="1" x14ac:dyDescent="0.3">
      <c r="B74" s="18"/>
      <c r="C74" s="33"/>
      <c r="D74" s="33"/>
      <c r="E74" s="33"/>
      <c r="F74" s="34"/>
      <c r="G74" s="35"/>
      <c r="H74" s="35"/>
      <c r="I74" s="35"/>
      <c r="J74" s="36"/>
      <c r="K74" s="27"/>
      <c r="L74" s="33"/>
    </row>
    <row r="75" spans="2:12" ht="50.1" customHeight="1" x14ac:dyDescent="0.3">
      <c r="B75" s="18"/>
      <c r="C75" s="33"/>
      <c r="D75" s="33"/>
      <c r="E75" s="33"/>
      <c r="F75" s="34"/>
      <c r="G75" s="35"/>
      <c r="H75" s="35"/>
      <c r="I75" s="35"/>
      <c r="J75" s="36"/>
      <c r="K75" s="27"/>
      <c r="L75" s="33"/>
    </row>
    <row r="76" spans="2:12" ht="50.1" customHeight="1" x14ac:dyDescent="0.3">
      <c r="B76" s="18"/>
      <c r="C76" s="33"/>
      <c r="D76" s="33"/>
      <c r="E76" s="33"/>
      <c r="F76" s="34"/>
      <c r="G76" s="35"/>
      <c r="H76" s="35"/>
      <c r="I76" s="35"/>
      <c r="J76" s="36"/>
      <c r="K76" s="27"/>
      <c r="L76" s="33"/>
    </row>
    <row r="77" spans="2:12" ht="50.1" customHeight="1" x14ac:dyDescent="0.3">
      <c r="B77" s="18"/>
      <c r="C77" s="33"/>
      <c r="D77" s="33"/>
      <c r="E77" s="33"/>
      <c r="F77" s="34"/>
      <c r="G77" s="35"/>
      <c r="H77" s="35"/>
      <c r="I77" s="35"/>
      <c r="J77" s="36"/>
      <c r="K77" s="27"/>
      <c r="L77" s="33"/>
    </row>
    <row r="78" spans="2:12" ht="50.1" customHeight="1" x14ac:dyDescent="0.3">
      <c r="B78" s="18"/>
      <c r="C78" s="33"/>
      <c r="D78" s="33"/>
      <c r="E78" s="33"/>
      <c r="F78" s="34"/>
      <c r="G78" s="35"/>
      <c r="H78" s="35"/>
      <c r="I78" s="35"/>
      <c r="J78" s="36"/>
      <c r="K78" s="27"/>
      <c r="L78" s="33"/>
    </row>
    <row r="79" spans="2:12" ht="50.1" customHeight="1" x14ac:dyDescent="0.3">
      <c r="B79" s="18"/>
      <c r="C79" s="33"/>
      <c r="D79" s="33"/>
      <c r="E79" s="33"/>
      <c r="F79" s="34"/>
      <c r="G79" s="35"/>
      <c r="H79" s="35"/>
      <c r="I79" s="35"/>
      <c r="J79" s="36"/>
      <c r="K79" s="27"/>
      <c r="L79" s="33"/>
    </row>
    <row r="80" spans="2:12" ht="50.1" customHeight="1" x14ac:dyDescent="0.3">
      <c r="B80" s="18"/>
      <c r="C80" s="33"/>
      <c r="D80" s="33"/>
      <c r="E80" s="33"/>
      <c r="F80" s="34"/>
      <c r="G80" s="35"/>
      <c r="H80" s="35"/>
      <c r="I80" s="35"/>
      <c r="J80" s="36"/>
      <c r="K80" s="27"/>
      <c r="L80" s="33"/>
    </row>
    <row r="81" spans="2:12" ht="50.1" customHeight="1" x14ac:dyDescent="0.3">
      <c r="B81" s="18"/>
      <c r="C81" s="33"/>
      <c r="D81" s="33"/>
      <c r="E81" s="33"/>
      <c r="F81" s="34"/>
      <c r="G81" s="35"/>
      <c r="H81" s="35"/>
      <c r="I81" s="35"/>
      <c r="J81" s="36"/>
      <c r="K81" s="27"/>
      <c r="L81" s="33"/>
    </row>
    <row r="82" spans="2:12" ht="50.1" customHeight="1" x14ac:dyDescent="0.3">
      <c r="B82" s="18"/>
      <c r="C82" s="33"/>
      <c r="D82" s="33"/>
      <c r="E82" s="33"/>
      <c r="F82" s="34"/>
      <c r="G82" s="35"/>
      <c r="H82" s="35"/>
      <c r="I82" s="35"/>
      <c r="J82" s="36"/>
      <c r="K82" s="27"/>
      <c r="L82" s="33"/>
    </row>
    <row r="83" spans="2:12" ht="50.1" customHeight="1" x14ac:dyDescent="0.3">
      <c r="B83" s="18"/>
      <c r="C83" s="33"/>
      <c r="D83" s="33"/>
      <c r="E83" s="33"/>
      <c r="F83" s="34"/>
      <c r="G83" s="35"/>
      <c r="H83" s="35"/>
      <c r="I83" s="35"/>
      <c r="J83" s="36"/>
      <c r="K83" s="27"/>
      <c r="L83" s="33"/>
    </row>
    <row r="84" spans="2:12" ht="50.1" customHeight="1" x14ac:dyDescent="0.3">
      <c r="B84" s="18"/>
      <c r="C84" s="33"/>
      <c r="D84" s="33"/>
      <c r="E84" s="33"/>
      <c r="F84" s="34"/>
      <c r="G84" s="35"/>
      <c r="H84" s="35"/>
      <c r="I84" s="35"/>
      <c r="J84" s="36"/>
      <c r="K84" s="27"/>
      <c r="L84" s="33"/>
    </row>
    <row r="85" spans="2:12" ht="50.1" customHeight="1" x14ac:dyDescent="0.3">
      <c r="B85" s="18"/>
      <c r="C85" s="33"/>
      <c r="D85" s="33"/>
      <c r="E85" s="33"/>
      <c r="F85" s="34"/>
      <c r="G85" s="35"/>
      <c r="H85" s="35"/>
      <c r="I85" s="35"/>
      <c r="J85" s="36"/>
      <c r="K85" s="27"/>
      <c r="L85" s="33"/>
    </row>
    <row r="86" spans="2:12" ht="50.1" customHeight="1" x14ac:dyDescent="0.3">
      <c r="B86" s="18"/>
      <c r="C86" s="33"/>
      <c r="D86" s="33"/>
      <c r="E86" s="33"/>
      <c r="F86" s="34"/>
      <c r="G86" s="35"/>
      <c r="H86" s="35"/>
      <c r="I86" s="35"/>
      <c r="J86" s="36"/>
      <c r="K86" s="27"/>
      <c r="L86" s="33"/>
    </row>
    <row r="87" spans="2:12" ht="50.1" customHeight="1" x14ac:dyDescent="0.3">
      <c r="B87" s="18"/>
      <c r="C87" s="33"/>
      <c r="D87" s="33"/>
      <c r="E87" s="33"/>
      <c r="F87" s="34"/>
      <c r="G87" s="35"/>
      <c r="H87" s="35"/>
      <c r="I87" s="35"/>
      <c r="J87" s="36"/>
      <c r="K87" s="27"/>
      <c r="L87" s="33"/>
    </row>
    <row r="88" spans="2:12" ht="50.1" customHeight="1" x14ac:dyDescent="0.3">
      <c r="B88" s="18"/>
      <c r="C88" s="33"/>
      <c r="D88" s="33"/>
      <c r="E88" s="33"/>
      <c r="F88" s="34"/>
      <c r="G88" s="35"/>
      <c r="H88" s="35"/>
      <c r="I88" s="35"/>
      <c r="J88" s="36"/>
      <c r="K88" s="27"/>
      <c r="L88" s="33"/>
    </row>
    <row r="89" spans="2:12" ht="50.1" customHeight="1" x14ac:dyDescent="0.3">
      <c r="B89" s="18"/>
      <c r="C89" s="33"/>
      <c r="D89" s="33"/>
      <c r="E89" s="33"/>
      <c r="F89" s="34"/>
      <c r="G89" s="35"/>
      <c r="H89" s="35"/>
      <c r="I89" s="35"/>
      <c r="J89" s="36"/>
      <c r="K89" s="27"/>
      <c r="L89" s="33"/>
    </row>
    <row r="90" spans="2:12" ht="50.1" customHeight="1" x14ac:dyDescent="0.3">
      <c r="B90" s="18"/>
      <c r="C90" s="33"/>
      <c r="D90" s="33"/>
      <c r="E90" s="33"/>
      <c r="F90" s="34"/>
      <c r="G90" s="35"/>
      <c r="H90" s="35"/>
      <c r="I90" s="35"/>
      <c r="J90" s="36"/>
      <c r="K90" s="27"/>
      <c r="L90" s="33"/>
    </row>
    <row r="91" spans="2:12" ht="50.1" customHeight="1" x14ac:dyDescent="0.3">
      <c r="B91" s="18"/>
      <c r="C91" s="33"/>
      <c r="D91" s="33"/>
      <c r="E91" s="33"/>
      <c r="F91" s="34"/>
      <c r="G91" s="35"/>
      <c r="H91" s="35"/>
      <c r="I91" s="35"/>
      <c r="J91" s="36"/>
      <c r="K91" s="27"/>
      <c r="L91" s="33"/>
    </row>
    <row r="92" spans="2:12" ht="50.1" customHeight="1" x14ac:dyDescent="0.3">
      <c r="B92" s="18"/>
      <c r="C92" s="33"/>
      <c r="D92" s="33"/>
      <c r="E92" s="33"/>
      <c r="F92" s="34"/>
      <c r="G92" s="35"/>
      <c r="H92" s="35"/>
      <c r="I92" s="35"/>
      <c r="J92" s="36"/>
      <c r="K92" s="27"/>
      <c r="L92" s="33"/>
    </row>
    <row r="93" spans="2:12" ht="50.1" customHeight="1" x14ac:dyDescent="0.3">
      <c r="B93" s="18"/>
      <c r="C93" s="33"/>
      <c r="D93" s="33"/>
      <c r="E93" s="33"/>
      <c r="F93" s="34"/>
      <c r="G93" s="35"/>
      <c r="H93" s="35"/>
      <c r="I93" s="35"/>
      <c r="J93" s="36"/>
      <c r="K93" s="27"/>
      <c r="L93" s="33"/>
    </row>
    <row r="94" spans="2:12" ht="50.1" customHeight="1" x14ac:dyDescent="0.3">
      <c r="B94" s="18"/>
      <c r="C94" s="33"/>
      <c r="D94" s="33"/>
      <c r="E94" s="33"/>
      <c r="F94" s="34"/>
      <c r="G94" s="35"/>
      <c r="H94" s="35"/>
      <c r="I94" s="35"/>
      <c r="J94" s="36"/>
      <c r="K94" s="27"/>
      <c r="L94" s="33"/>
    </row>
    <row r="95" spans="2:12" ht="50.1" customHeight="1" x14ac:dyDescent="0.3">
      <c r="B95" s="18"/>
      <c r="C95" s="33"/>
      <c r="D95" s="33"/>
      <c r="E95" s="33"/>
      <c r="F95" s="34"/>
      <c r="G95" s="35"/>
      <c r="H95" s="35"/>
      <c r="I95" s="35"/>
      <c r="J95" s="36"/>
      <c r="K95" s="27"/>
      <c r="L95" s="33"/>
    </row>
    <row r="96" spans="2:12" ht="50.1" customHeight="1" x14ac:dyDescent="0.3">
      <c r="B96" s="18"/>
      <c r="C96" s="33"/>
      <c r="D96" s="33"/>
      <c r="E96" s="33"/>
      <c r="F96" s="34"/>
      <c r="G96" s="35"/>
      <c r="H96" s="35"/>
      <c r="I96" s="35"/>
      <c r="J96" s="36"/>
      <c r="K96" s="27"/>
      <c r="L96" s="33"/>
    </row>
    <row r="97" spans="2:12" ht="50.1" customHeight="1" x14ac:dyDescent="0.3">
      <c r="B97" s="18"/>
      <c r="C97" s="33"/>
      <c r="D97" s="33"/>
      <c r="E97" s="33"/>
      <c r="F97" s="34"/>
      <c r="G97" s="35"/>
      <c r="H97" s="35"/>
      <c r="I97" s="35"/>
      <c r="J97" s="36"/>
      <c r="K97" s="27"/>
      <c r="L97" s="33"/>
    </row>
    <row r="98" spans="2:12" ht="50.1" customHeight="1" x14ac:dyDescent="0.3">
      <c r="B98" s="18"/>
      <c r="C98" s="33"/>
      <c r="D98" s="33"/>
      <c r="E98" s="33"/>
      <c r="F98" s="34"/>
      <c r="G98" s="35"/>
      <c r="H98" s="35"/>
      <c r="I98" s="35"/>
      <c r="J98" s="36"/>
      <c r="K98" s="27"/>
      <c r="L98" s="33"/>
    </row>
    <row r="99" spans="2:12" ht="50.1" customHeight="1" x14ac:dyDescent="0.3">
      <c r="B99" s="18"/>
      <c r="C99" s="33"/>
      <c r="D99" s="33"/>
      <c r="E99" s="33"/>
      <c r="F99" s="34"/>
      <c r="G99" s="35"/>
      <c r="H99" s="35"/>
      <c r="I99" s="35"/>
      <c r="J99" s="36"/>
      <c r="K99" s="27"/>
      <c r="L99" s="33"/>
    </row>
    <row r="100" spans="2:12" ht="50.1" customHeight="1" x14ac:dyDescent="0.3">
      <c r="B100" s="18"/>
      <c r="C100" s="33"/>
      <c r="D100" s="33"/>
      <c r="E100" s="33"/>
      <c r="F100" s="34"/>
      <c r="G100" s="35"/>
      <c r="H100" s="35"/>
      <c r="I100" s="35"/>
      <c r="J100" s="36"/>
      <c r="K100" s="27"/>
      <c r="L100" s="33"/>
    </row>
  </sheetData>
  <sheetProtection algorithmName="SHA-512" hashValue="S7937OF7a/t0aeTcEuZ8+jgCkffQSxTcXBENlUYU20BKYD5b72k3LS5OuKok6hAyUZNfkK2hhD9E/7J/i+HZHQ==" saltValue="HETd+mvxl4OsgVZqPxEEOA==" spinCount="100000" sheet="1" selectLockedCells="1"/>
  <mergeCells count="1">
    <mergeCell ref="B2:L2"/>
  </mergeCells>
  <dataValidations count="1">
    <dataValidation type="list" allowBlank="1" showInputMessage="1" showErrorMessage="1" sqref="E4:E100" xr:uid="{00000000-0002-0000-0100-000000000000}">
      <formula1>$N$4:$N$8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Dados!$B$2:$B$3</xm:f>
          </x14:formula1>
          <xm:sqref>D4:D100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B1:O100"/>
  <sheetViews>
    <sheetView zoomScaleNormal="100" workbookViewId="0">
      <selection activeCell="B7" sqref="B7"/>
    </sheetView>
  </sheetViews>
  <sheetFormatPr defaultColWidth="9.109375" defaultRowHeight="14.4" x14ac:dyDescent="0.3"/>
  <cols>
    <col min="1" max="1" width="0.88671875" style="4" customWidth="1"/>
    <col min="2" max="2" width="13.6640625" style="1" customWidth="1"/>
    <col min="3" max="3" width="13.6640625" style="2" customWidth="1"/>
    <col min="4" max="4" width="20.6640625" style="2" customWidth="1"/>
    <col min="5" max="5" width="18.109375" style="2" bestFit="1" customWidth="1"/>
    <col min="6" max="6" width="17.5546875" style="2" bestFit="1" customWidth="1"/>
    <col min="7" max="7" width="14.88671875" style="3" bestFit="1" customWidth="1"/>
    <col min="8" max="8" width="17.33203125" style="3" bestFit="1" customWidth="1"/>
    <col min="9" max="9" width="23" style="9" bestFit="1" customWidth="1"/>
    <col min="10" max="10" width="17.44140625" style="9" bestFit="1" customWidth="1"/>
    <col min="11" max="11" width="17" style="10" bestFit="1" customWidth="1"/>
    <col min="12" max="12" width="3.6640625" style="4" customWidth="1"/>
    <col min="13" max="13" width="18" style="4" bestFit="1" customWidth="1"/>
    <col min="14" max="14" width="8.33203125" style="4" bestFit="1" customWidth="1"/>
    <col min="15" max="15" width="1.44140625" style="4" bestFit="1" customWidth="1"/>
    <col min="16" max="16384" width="9.109375" style="4"/>
  </cols>
  <sheetData>
    <row r="1" spans="2:15" ht="5.0999999999999996" customHeight="1" x14ac:dyDescent="0.3"/>
    <row r="2" spans="2:15" ht="13.8" x14ac:dyDescent="0.3"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5" ht="13.8" x14ac:dyDescent="0.3"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2:15" s="5" customFormat="1" ht="20.100000000000001" customHeight="1" x14ac:dyDescent="0.35">
      <c r="B4" s="38" t="s">
        <v>51</v>
      </c>
      <c r="C4" s="39" t="s">
        <v>31</v>
      </c>
      <c r="D4" s="39" t="s">
        <v>53</v>
      </c>
      <c r="E4" s="39" t="s">
        <v>34</v>
      </c>
      <c r="F4" s="39" t="s">
        <v>35</v>
      </c>
      <c r="G4" s="39" t="s">
        <v>36</v>
      </c>
      <c r="H4" s="39" t="s">
        <v>37</v>
      </c>
      <c r="I4" s="40" t="s">
        <v>38</v>
      </c>
      <c r="J4" s="40" t="s">
        <v>32</v>
      </c>
      <c r="K4" s="38" t="s">
        <v>39</v>
      </c>
      <c r="M4" s="12" t="s">
        <v>21</v>
      </c>
      <c r="N4" s="12" t="s">
        <v>22</v>
      </c>
    </row>
    <row r="5" spans="2:15" ht="21.75" customHeight="1" x14ac:dyDescent="0.3">
      <c r="B5" s="18">
        <v>44595</v>
      </c>
      <c r="C5" s="19">
        <v>10000</v>
      </c>
      <c r="D5" s="19">
        <v>0</v>
      </c>
      <c r="E5" s="30">
        <v>0.01</v>
      </c>
      <c r="F5" s="45">
        <f>(C5+D5)*E5</f>
        <v>100</v>
      </c>
      <c r="G5" s="11">
        <v>338</v>
      </c>
      <c r="H5" s="41">
        <f>G5/(C5+D5)</f>
        <v>3.3799999999999997E-2</v>
      </c>
      <c r="I5" s="42">
        <f t="shared" ref="I5" si="0">G5-F5</f>
        <v>238</v>
      </c>
      <c r="J5" s="43">
        <f>C5+(D5+G5)</f>
        <v>10338</v>
      </c>
      <c r="K5" s="44" t="str">
        <f>IF(I5&gt;=0,"Meta Atingida","Meta não atingida")</f>
        <v>Meta Atingida</v>
      </c>
      <c r="M5" s="13" t="s">
        <v>23</v>
      </c>
      <c r="N5" s="14" t="s">
        <v>33</v>
      </c>
    </row>
    <row r="6" spans="2:15" ht="21.75" customHeight="1" x14ac:dyDescent="0.3">
      <c r="B6" s="18">
        <v>44596</v>
      </c>
      <c r="C6" s="19">
        <v>10338</v>
      </c>
      <c r="D6" s="19">
        <v>100</v>
      </c>
      <c r="E6" s="30">
        <v>0.01</v>
      </c>
      <c r="F6" s="45">
        <f t="shared" ref="F6:F69" si="1">(C6+D6)*E6</f>
        <v>104.38</v>
      </c>
      <c r="G6" s="11">
        <v>99.23</v>
      </c>
      <c r="H6" s="41">
        <f t="shared" ref="H6:H69" si="2">G6/(C6+D6)</f>
        <v>9.5066104617742859E-3</v>
      </c>
      <c r="I6" s="42">
        <f t="shared" ref="I6:I69" si="3">G6-F6</f>
        <v>-5.1499999999999915</v>
      </c>
      <c r="J6" s="43">
        <f t="shared" ref="J6:J69" si="4">C6+(D6+G6)</f>
        <v>10537.23</v>
      </c>
      <c r="K6" s="44" t="str">
        <f t="shared" ref="K6:K69" si="5">IF(I6&gt;=0,"Meta Atingida","Meta não atingida")</f>
        <v>Meta não atingida</v>
      </c>
      <c r="M6" s="31" t="s">
        <v>24</v>
      </c>
      <c r="N6" s="32" t="s">
        <v>25</v>
      </c>
    </row>
    <row r="7" spans="2:15" ht="21.75" customHeight="1" x14ac:dyDescent="0.3">
      <c r="B7" s="18"/>
      <c r="C7" s="19"/>
      <c r="D7" s="19"/>
      <c r="E7" s="30"/>
      <c r="F7" s="45">
        <f t="shared" si="1"/>
        <v>0</v>
      </c>
      <c r="G7" s="11"/>
      <c r="H7" s="41" t="e">
        <f t="shared" si="2"/>
        <v>#DIV/0!</v>
      </c>
      <c r="I7" s="42">
        <f t="shared" si="3"/>
        <v>0</v>
      </c>
      <c r="J7" s="43">
        <f t="shared" si="4"/>
        <v>0</v>
      </c>
      <c r="K7" s="44" t="str">
        <f t="shared" si="5"/>
        <v>Meta Atingida</v>
      </c>
      <c r="M7" s="15" t="s">
        <v>26</v>
      </c>
      <c r="N7" s="16">
        <v>0.03</v>
      </c>
    </row>
    <row r="8" spans="2:15" ht="21.75" customHeight="1" x14ac:dyDescent="0.3">
      <c r="B8" s="18"/>
      <c r="C8" s="19"/>
      <c r="D8" s="19"/>
      <c r="E8" s="30"/>
      <c r="F8" s="45">
        <f t="shared" si="1"/>
        <v>0</v>
      </c>
      <c r="G8" s="11"/>
      <c r="H8" s="41" t="e">
        <f t="shared" si="2"/>
        <v>#DIV/0!</v>
      </c>
      <c r="I8" s="42">
        <f t="shared" si="3"/>
        <v>0</v>
      </c>
      <c r="J8" s="43">
        <f t="shared" si="4"/>
        <v>0</v>
      </c>
      <c r="K8" s="44" t="str">
        <f t="shared" si="5"/>
        <v>Meta Atingida</v>
      </c>
      <c r="M8" s="21" t="s">
        <v>27</v>
      </c>
      <c r="N8" s="22" t="s">
        <v>28</v>
      </c>
    </row>
    <row r="9" spans="2:15" ht="21.75" customHeight="1" x14ac:dyDescent="0.35">
      <c r="B9" s="18"/>
      <c r="C9" s="19"/>
      <c r="D9" s="19"/>
      <c r="E9" s="30"/>
      <c r="F9" s="45">
        <f t="shared" si="1"/>
        <v>0</v>
      </c>
      <c r="G9" s="11"/>
      <c r="H9" s="41" t="e">
        <f t="shared" si="2"/>
        <v>#DIV/0!</v>
      </c>
      <c r="I9" s="42">
        <f t="shared" si="3"/>
        <v>0</v>
      </c>
      <c r="J9" s="43">
        <f t="shared" si="4"/>
        <v>0</v>
      </c>
      <c r="K9" s="44" t="str">
        <f t="shared" si="5"/>
        <v>Meta Atingida</v>
      </c>
      <c r="L9" s="6"/>
      <c r="M9" s="23" t="s">
        <v>29</v>
      </c>
      <c r="N9" s="24" t="s">
        <v>30</v>
      </c>
      <c r="O9" s="4" t="s">
        <v>10</v>
      </c>
    </row>
    <row r="10" spans="2:15" ht="21.75" customHeight="1" x14ac:dyDescent="0.3">
      <c r="B10" s="18"/>
      <c r="C10" s="19"/>
      <c r="D10" s="19"/>
      <c r="E10" s="30"/>
      <c r="F10" s="45">
        <f t="shared" si="1"/>
        <v>0</v>
      </c>
      <c r="G10" s="11"/>
      <c r="H10" s="41" t="e">
        <f t="shared" si="2"/>
        <v>#DIV/0!</v>
      </c>
      <c r="I10" s="42">
        <f t="shared" si="3"/>
        <v>0</v>
      </c>
      <c r="J10" s="43">
        <f t="shared" si="4"/>
        <v>0</v>
      </c>
      <c r="K10" s="44" t="str">
        <f t="shared" si="5"/>
        <v>Meta Atingida</v>
      </c>
    </row>
    <row r="11" spans="2:15" ht="21.75" customHeight="1" x14ac:dyDescent="0.3">
      <c r="B11" s="18"/>
      <c r="C11" s="19"/>
      <c r="D11" s="19"/>
      <c r="E11" s="30"/>
      <c r="F11" s="45">
        <f t="shared" si="1"/>
        <v>0</v>
      </c>
      <c r="G11" s="11"/>
      <c r="H11" s="41" t="e">
        <f t="shared" si="2"/>
        <v>#DIV/0!</v>
      </c>
      <c r="I11" s="42">
        <f t="shared" si="3"/>
        <v>0</v>
      </c>
      <c r="J11" s="43">
        <f t="shared" si="4"/>
        <v>0</v>
      </c>
      <c r="K11" s="44" t="str">
        <f t="shared" si="5"/>
        <v>Meta Atingida</v>
      </c>
    </row>
    <row r="12" spans="2:15" ht="21.75" customHeight="1" x14ac:dyDescent="0.3">
      <c r="B12" s="18"/>
      <c r="C12" s="19"/>
      <c r="D12" s="19"/>
      <c r="E12" s="30"/>
      <c r="F12" s="45">
        <f t="shared" si="1"/>
        <v>0</v>
      </c>
      <c r="G12" s="11"/>
      <c r="H12" s="41" t="e">
        <f t="shared" si="2"/>
        <v>#DIV/0!</v>
      </c>
      <c r="I12" s="42">
        <f t="shared" si="3"/>
        <v>0</v>
      </c>
      <c r="J12" s="43">
        <f t="shared" si="4"/>
        <v>0</v>
      </c>
      <c r="K12" s="44" t="str">
        <f t="shared" si="5"/>
        <v>Meta Atingida</v>
      </c>
    </row>
    <row r="13" spans="2:15" ht="21.75" customHeight="1" x14ac:dyDescent="0.3">
      <c r="B13" s="18"/>
      <c r="C13" s="19"/>
      <c r="D13" s="19"/>
      <c r="E13" s="30"/>
      <c r="F13" s="45">
        <f t="shared" si="1"/>
        <v>0</v>
      </c>
      <c r="G13" s="11"/>
      <c r="H13" s="41" t="e">
        <f t="shared" si="2"/>
        <v>#DIV/0!</v>
      </c>
      <c r="I13" s="42">
        <f t="shared" si="3"/>
        <v>0</v>
      </c>
      <c r="J13" s="43">
        <f t="shared" si="4"/>
        <v>0</v>
      </c>
      <c r="K13" s="44" t="str">
        <f t="shared" si="5"/>
        <v>Meta Atingida</v>
      </c>
    </row>
    <row r="14" spans="2:15" ht="21.75" customHeight="1" x14ac:dyDescent="0.3">
      <c r="B14" s="18"/>
      <c r="C14" s="19"/>
      <c r="D14" s="19"/>
      <c r="E14" s="30"/>
      <c r="F14" s="45">
        <f t="shared" si="1"/>
        <v>0</v>
      </c>
      <c r="G14" s="11"/>
      <c r="H14" s="41" t="e">
        <f t="shared" si="2"/>
        <v>#DIV/0!</v>
      </c>
      <c r="I14" s="42">
        <f t="shared" si="3"/>
        <v>0</v>
      </c>
      <c r="J14" s="43">
        <f t="shared" si="4"/>
        <v>0</v>
      </c>
      <c r="K14" s="44" t="str">
        <f t="shared" si="5"/>
        <v>Meta Atingida</v>
      </c>
    </row>
    <row r="15" spans="2:15" ht="21.75" customHeight="1" x14ac:dyDescent="0.3">
      <c r="B15" s="18"/>
      <c r="C15" s="19"/>
      <c r="D15" s="19"/>
      <c r="E15" s="30"/>
      <c r="F15" s="45">
        <f t="shared" si="1"/>
        <v>0</v>
      </c>
      <c r="G15" s="11"/>
      <c r="H15" s="41" t="e">
        <f t="shared" si="2"/>
        <v>#DIV/0!</v>
      </c>
      <c r="I15" s="42">
        <f t="shared" si="3"/>
        <v>0</v>
      </c>
      <c r="J15" s="43">
        <f t="shared" si="4"/>
        <v>0</v>
      </c>
      <c r="K15" s="44" t="str">
        <f t="shared" si="5"/>
        <v>Meta Atingida</v>
      </c>
    </row>
    <row r="16" spans="2:15" ht="21.75" customHeight="1" x14ac:dyDescent="0.3">
      <c r="B16" s="18"/>
      <c r="C16" s="19"/>
      <c r="D16" s="19"/>
      <c r="E16" s="30"/>
      <c r="F16" s="45">
        <f t="shared" si="1"/>
        <v>0</v>
      </c>
      <c r="G16" s="11"/>
      <c r="H16" s="41" t="e">
        <f t="shared" si="2"/>
        <v>#DIV/0!</v>
      </c>
      <c r="I16" s="42">
        <f t="shared" si="3"/>
        <v>0</v>
      </c>
      <c r="J16" s="43">
        <f t="shared" si="4"/>
        <v>0</v>
      </c>
      <c r="K16" s="44" t="str">
        <f t="shared" si="5"/>
        <v>Meta Atingida</v>
      </c>
    </row>
    <row r="17" spans="2:11" ht="21.75" customHeight="1" x14ac:dyDescent="0.3">
      <c r="B17" s="18"/>
      <c r="C17" s="19"/>
      <c r="D17" s="19"/>
      <c r="E17" s="30"/>
      <c r="F17" s="45">
        <f t="shared" si="1"/>
        <v>0</v>
      </c>
      <c r="G17" s="11"/>
      <c r="H17" s="41" t="e">
        <f t="shared" si="2"/>
        <v>#DIV/0!</v>
      </c>
      <c r="I17" s="42">
        <f t="shared" si="3"/>
        <v>0</v>
      </c>
      <c r="J17" s="43">
        <f t="shared" si="4"/>
        <v>0</v>
      </c>
      <c r="K17" s="44" t="str">
        <f t="shared" si="5"/>
        <v>Meta Atingida</v>
      </c>
    </row>
    <row r="18" spans="2:11" ht="21.75" customHeight="1" x14ac:dyDescent="0.3">
      <c r="B18" s="18"/>
      <c r="C18" s="19"/>
      <c r="D18" s="19"/>
      <c r="E18" s="30"/>
      <c r="F18" s="45">
        <f t="shared" si="1"/>
        <v>0</v>
      </c>
      <c r="G18" s="11"/>
      <c r="H18" s="41" t="e">
        <f t="shared" si="2"/>
        <v>#DIV/0!</v>
      </c>
      <c r="I18" s="42">
        <f t="shared" si="3"/>
        <v>0</v>
      </c>
      <c r="J18" s="43">
        <f t="shared" si="4"/>
        <v>0</v>
      </c>
      <c r="K18" s="44" t="str">
        <f t="shared" si="5"/>
        <v>Meta Atingida</v>
      </c>
    </row>
    <row r="19" spans="2:11" ht="21.75" customHeight="1" x14ac:dyDescent="0.3">
      <c r="B19" s="18"/>
      <c r="C19" s="19"/>
      <c r="D19" s="19"/>
      <c r="E19" s="30"/>
      <c r="F19" s="45">
        <f t="shared" si="1"/>
        <v>0</v>
      </c>
      <c r="G19" s="11"/>
      <c r="H19" s="41" t="e">
        <f t="shared" si="2"/>
        <v>#DIV/0!</v>
      </c>
      <c r="I19" s="42">
        <f t="shared" si="3"/>
        <v>0</v>
      </c>
      <c r="J19" s="43">
        <f t="shared" si="4"/>
        <v>0</v>
      </c>
      <c r="K19" s="44" t="str">
        <f t="shared" si="5"/>
        <v>Meta Atingida</v>
      </c>
    </row>
    <row r="20" spans="2:11" ht="21.75" customHeight="1" x14ac:dyDescent="0.3">
      <c r="B20" s="18"/>
      <c r="C20" s="19"/>
      <c r="D20" s="19"/>
      <c r="E20" s="30"/>
      <c r="F20" s="45">
        <f t="shared" si="1"/>
        <v>0</v>
      </c>
      <c r="G20" s="11"/>
      <c r="H20" s="41" t="e">
        <f t="shared" si="2"/>
        <v>#DIV/0!</v>
      </c>
      <c r="I20" s="42">
        <f t="shared" si="3"/>
        <v>0</v>
      </c>
      <c r="J20" s="43">
        <f t="shared" si="4"/>
        <v>0</v>
      </c>
      <c r="K20" s="44" t="str">
        <f t="shared" si="5"/>
        <v>Meta Atingida</v>
      </c>
    </row>
    <row r="21" spans="2:11" ht="21.75" customHeight="1" x14ac:dyDescent="0.3">
      <c r="B21" s="18"/>
      <c r="C21" s="19"/>
      <c r="D21" s="19"/>
      <c r="E21" s="30"/>
      <c r="F21" s="45">
        <f t="shared" si="1"/>
        <v>0</v>
      </c>
      <c r="G21" s="11"/>
      <c r="H21" s="41" t="e">
        <f t="shared" si="2"/>
        <v>#DIV/0!</v>
      </c>
      <c r="I21" s="42">
        <f t="shared" si="3"/>
        <v>0</v>
      </c>
      <c r="J21" s="43">
        <f t="shared" si="4"/>
        <v>0</v>
      </c>
      <c r="K21" s="44" t="str">
        <f t="shared" si="5"/>
        <v>Meta Atingida</v>
      </c>
    </row>
    <row r="22" spans="2:11" ht="21.75" customHeight="1" x14ac:dyDescent="0.3">
      <c r="B22" s="18"/>
      <c r="C22" s="19"/>
      <c r="D22" s="19"/>
      <c r="E22" s="30"/>
      <c r="F22" s="45">
        <f t="shared" si="1"/>
        <v>0</v>
      </c>
      <c r="G22" s="11"/>
      <c r="H22" s="41" t="e">
        <f t="shared" si="2"/>
        <v>#DIV/0!</v>
      </c>
      <c r="I22" s="42">
        <f t="shared" si="3"/>
        <v>0</v>
      </c>
      <c r="J22" s="43">
        <f t="shared" si="4"/>
        <v>0</v>
      </c>
      <c r="K22" s="44" t="str">
        <f t="shared" si="5"/>
        <v>Meta Atingida</v>
      </c>
    </row>
    <row r="23" spans="2:11" ht="21.75" customHeight="1" x14ac:dyDescent="0.3">
      <c r="B23" s="18"/>
      <c r="C23" s="19"/>
      <c r="D23" s="19"/>
      <c r="E23" s="30"/>
      <c r="F23" s="45">
        <f t="shared" si="1"/>
        <v>0</v>
      </c>
      <c r="G23" s="11"/>
      <c r="H23" s="41" t="e">
        <f t="shared" si="2"/>
        <v>#DIV/0!</v>
      </c>
      <c r="I23" s="42">
        <f t="shared" si="3"/>
        <v>0</v>
      </c>
      <c r="J23" s="43">
        <f t="shared" si="4"/>
        <v>0</v>
      </c>
      <c r="K23" s="44" t="str">
        <f t="shared" si="5"/>
        <v>Meta Atingida</v>
      </c>
    </row>
    <row r="24" spans="2:11" ht="21.75" customHeight="1" x14ac:dyDescent="0.3">
      <c r="B24" s="18"/>
      <c r="C24" s="19"/>
      <c r="D24" s="19"/>
      <c r="E24" s="30"/>
      <c r="F24" s="45">
        <f t="shared" si="1"/>
        <v>0</v>
      </c>
      <c r="G24" s="11"/>
      <c r="H24" s="41" t="e">
        <f t="shared" si="2"/>
        <v>#DIV/0!</v>
      </c>
      <c r="I24" s="42">
        <f t="shared" si="3"/>
        <v>0</v>
      </c>
      <c r="J24" s="43">
        <f t="shared" si="4"/>
        <v>0</v>
      </c>
      <c r="K24" s="44" t="str">
        <f t="shared" si="5"/>
        <v>Meta Atingida</v>
      </c>
    </row>
    <row r="25" spans="2:11" ht="21.75" customHeight="1" x14ac:dyDescent="0.3">
      <c r="B25" s="18"/>
      <c r="C25" s="19"/>
      <c r="D25" s="19"/>
      <c r="E25" s="30"/>
      <c r="F25" s="45">
        <f t="shared" si="1"/>
        <v>0</v>
      </c>
      <c r="G25" s="11"/>
      <c r="H25" s="41" t="e">
        <f t="shared" si="2"/>
        <v>#DIV/0!</v>
      </c>
      <c r="I25" s="42">
        <f t="shared" si="3"/>
        <v>0</v>
      </c>
      <c r="J25" s="43">
        <f t="shared" si="4"/>
        <v>0</v>
      </c>
      <c r="K25" s="44" t="str">
        <f t="shared" si="5"/>
        <v>Meta Atingida</v>
      </c>
    </row>
    <row r="26" spans="2:11" ht="21.75" customHeight="1" x14ac:dyDescent="0.3">
      <c r="B26" s="18"/>
      <c r="C26" s="19"/>
      <c r="D26" s="19"/>
      <c r="E26" s="30"/>
      <c r="F26" s="45">
        <f t="shared" si="1"/>
        <v>0</v>
      </c>
      <c r="G26" s="11"/>
      <c r="H26" s="41" t="e">
        <f t="shared" si="2"/>
        <v>#DIV/0!</v>
      </c>
      <c r="I26" s="42">
        <f t="shared" si="3"/>
        <v>0</v>
      </c>
      <c r="J26" s="43">
        <f t="shared" si="4"/>
        <v>0</v>
      </c>
      <c r="K26" s="44" t="str">
        <f t="shared" si="5"/>
        <v>Meta Atingida</v>
      </c>
    </row>
    <row r="27" spans="2:11" ht="21.75" customHeight="1" x14ac:dyDescent="0.3">
      <c r="B27" s="18"/>
      <c r="C27" s="19"/>
      <c r="D27" s="19"/>
      <c r="E27" s="30"/>
      <c r="F27" s="45">
        <f t="shared" si="1"/>
        <v>0</v>
      </c>
      <c r="G27" s="11"/>
      <c r="H27" s="41" t="e">
        <f t="shared" si="2"/>
        <v>#DIV/0!</v>
      </c>
      <c r="I27" s="42">
        <f t="shared" si="3"/>
        <v>0</v>
      </c>
      <c r="J27" s="43">
        <f t="shared" si="4"/>
        <v>0</v>
      </c>
      <c r="K27" s="44" t="str">
        <f t="shared" si="5"/>
        <v>Meta Atingida</v>
      </c>
    </row>
    <row r="28" spans="2:11" ht="21.75" customHeight="1" x14ac:dyDescent="0.3">
      <c r="B28" s="18"/>
      <c r="C28" s="19"/>
      <c r="D28" s="19"/>
      <c r="E28" s="30"/>
      <c r="F28" s="45">
        <f t="shared" si="1"/>
        <v>0</v>
      </c>
      <c r="G28" s="11"/>
      <c r="H28" s="41" t="e">
        <f t="shared" si="2"/>
        <v>#DIV/0!</v>
      </c>
      <c r="I28" s="42">
        <f t="shared" si="3"/>
        <v>0</v>
      </c>
      <c r="J28" s="43">
        <f t="shared" si="4"/>
        <v>0</v>
      </c>
      <c r="K28" s="44" t="str">
        <f t="shared" si="5"/>
        <v>Meta Atingida</v>
      </c>
    </row>
    <row r="29" spans="2:11" ht="21.75" customHeight="1" x14ac:dyDescent="0.3">
      <c r="B29" s="18"/>
      <c r="C29" s="19"/>
      <c r="D29" s="19"/>
      <c r="E29" s="30"/>
      <c r="F29" s="45">
        <f t="shared" si="1"/>
        <v>0</v>
      </c>
      <c r="G29" s="11"/>
      <c r="H29" s="41" t="e">
        <f t="shared" si="2"/>
        <v>#DIV/0!</v>
      </c>
      <c r="I29" s="42">
        <f t="shared" si="3"/>
        <v>0</v>
      </c>
      <c r="J29" s="43">
        <f t="shared" si="4"/>
        <v>0</v>
      </c>
      <c r="K29" s="44" t="str">
        <f t="shared" si="5"/>
        <v>Meta Atingida</v>
      </c>
    </row>
    <row r="30" spans="2:11" ht="21.75" customHeight="1" x14ac:dyDescent="0.3">
      <c r="B30" s="18"/>
      <c r="C30" s="19"/>
      <c r="D30" s="19"/>
      <c r="E30" s="30"/>
      <c r="F30" s="45">
        <f t="shared" si="1"/>
        <v>0</v>
      </c>
      <c r="G30" s="11"/>
      <c r="H30" s="41" t="e">
        <f t="shared" si="2"/>
        <v>#DIV/0!</v>
      </c>
      <c r="I30" s="42">
        <f t="shared" si="3"/>
        <v>0</v>
      </c>
      <c r="J30" s="43">
        <f t="shared" si="4"/>
        <v>0</v>
      </c>
      <c r="K30" s="44" t="str">
        <f t="shared" si="5"/>
        <v>Meta Atingida</v>
      </c>
    </row>
    <row r="31" spans="2:11" ht="21.75" customHeight="1" x14ac:dyDescent="0.3">
      <c r="B31" s="18"/>
      <c r="C31" s="19"/>
      <c r="D31" s="19"/>
      <c r="E31" s="30"/>
      <c r="F31" s="45">
        <f t="shared" si="1"/>
        <v>0</v>
      </c>
      <c r="G31" s="11"/>
      <c r="H31" s="41" t="e">
        <f t="shared" si="2"/>
        <v>#DIV/0!</v>
      </c>
      <c r="I31" s="42">
        <f t="shared" si="3"/>
        <v>0</v>
      </c>
      <c r="J31" s="43">
        <f t="shared" si="4"/>
        <v>0</v>
      </c>
      <c r="K31" s="44" t="str">
        <f t="shared" si="5"/>
        <v>Meta Atingida</v>
      </c>
    </row>
    <row r="32" spans="2:11" ht="21.75" customHeight="1" x14ac:dyDescent="0.3">
      <c r="B32" s="18"/>
      <c r="C32" s="19"/>
      <c r="D32" s="19"/>
      <c r="E32" s="30"/>
      <c r="F32" s="45">
        <f t="shared" si="1"/>
        <v>0</v>
      </c>
      <c r="G32" s="11"/>
      <c r="H32" s="41" t="e">
        <f t="shared" si="2"/>
        <v>#DIV/0!</v>
      </c>
      <c r="I32" s="42">
        <f t="shared" si="3"/>
        <v>0</v>
      </c>
      <c r="J32" s="43">
        <f t="shared" si="4"/>
        <v>0</v>
      </c>
      <c r="K32" s="44" t="str">
        <f t="shared" si="5"/>
        <v>Meta Atingida</v>
      </c>
    </row>
    <row r="33" spans="2:11" ht="21.75" customHeight="1" x14ac:dyDescent="0.3">
      <c r="B33" s="18"/>
      <c r="C33" s="19"/>
      <c r="D33" s="19"/>
      <c r="E33" s="30"/>
      <c r="F33" s="45">
        <f t="shared" si="1"/>
        <v>0</v>
      </c>
      <c r="G33" s="11"/>
      <c r="H33" s="41" t="e">
        <f t="shared" si="2"/>
        <v>#DIV/0!</v>
      </c>
      <c r="I33" s="42">
        <f t="shared" si="3"/>
        <v>0</v>
      </c>
      <c r="J33" s="43">
        <f t="shared" si="4"/>
        <v>0</v>
      </c>
      <c r="K33" s="44" t="str">
        <f t="shared" si="5"/>
        <v>Meta Atingida</v>
      </c>
    </row>
    <row r="34" spans="2:11" ht="21.75" customHeight="1" x14ac:dyDescent="0.3">
      <c r="B34" s="18"/>
      <c r="C34" s="19"/>
      <c r="D34" s="19"/>
      <c r="E34" s="30"/>
      <c r="F34" s="45">
        <f t="shared" si="1"/>
        <v>0</v>
      </c>
      <c r="G34" s="11"/>
      <c r="H34" s="41" t="e">
        <f t="shared" si="2"/>
        <v>#DIV/0!</v>
      </c>
      <c r="I34" s="42">
        <f t="shared" si="3"/>
        <v>0</v>
      </c>
      <c r="J34" s="43">
        <f t="shared" si="4"/>
        <v>0</v>
      </c>
      <c r="K34" s="44" t="str">
        <f t="shared" si="5"/>
        <v>Meta Atingida</v>
      </c>
    </row>
    <row r="35" spans="2:11" ht="21.75" customHeight="1" x14ac:dyDescent="0.3">
      <c r="B35" s="18"/>
      <c r="C35" s="19"/>
      <c r="D35" s="19"/>
      <c r="E35" s="30"/>
      <c r="F35" s="45">
        <f t="shared" si="1"/>
        <v>0</v>
      </c>
      <c r="G35" s="11"/>
      <c r="H35" s="41" t="e">
        <f t="shared" si="2"/>
        <v>#DIV/0!</v>
      </c>
      <c r="I35" s="42">
        <f t="shared" si="3"/>
        <v>0</v>
      </c>
      <c r="J35" s="43">
        <f t="shared" si="4"/>
        <v>0</v>
      </c>
      <c r="K35" s="44" t="str">
        <f t="shared" si="5"/>
        <v>Meta Atingida</v>
      </c>
    </row>
    <row r="36" spans="2:11" ht="21.75" customHeight="1" x14ac:dyDescent="0.3">
      <c r="B36" s="18"/>
      <c r="C36" s="19"/>
      <c r="D36" s="19"/>
      <c r="E36" s="30"/>
      <c r="F36" s="45">
        <f t="shared" si="1"/>
        <v>0</v>
      </c>
      <c r="G36" s="11"/>
      <c r="H36" s="41" t="e">
        <f t="shared" si="2"/>
        <v>#DIV/0!</v>
      </c>
      <c r="I36" s="42">
        <f t="shared" si="3"/>
        <v>0</v>
      </c>
      <c r="J36" s="43">
        <f t="shared" si="4"/>
        <v>0</v>
      </c>
      <c r="K36" s="44" t="str">
        <f t="shared" si="5"/>
        <v>Meta Atingida</v>
      </c>
    </row>
    <row r="37" spans="2:11" ht="21.75" customHeight="1" x14ac:dyDescent="0.3">
      <c r="B37" s="18"/>
      <c r="C37" s="19"/>
      <c r="D37" s="19"/>
      <c r="E37" s="30"/>
      <c r="F37" s="45">
        <f t="shared" si="1"/>
        <v>0</v>
      </c>
      <c r="G37" s="11"/>
      <c r="H37" s="41" t="e">
        <f t="shared" si="2"/>
        <v>#DIV/0!</v>
      </c>
      <c r="I37" s="42">
        <f t="shared" si="3"/>
        <v>0</v>
      </c>
      <c r="J37" s="43">
        <f t="shared" si="4"/>
        <v>0</v>
      </c>
      <c r="K37" s="44" t="str">
        <f t="shared" si="5"/>
        <v>Meta Atingida</v>
      </c>
    </row>
    <row r="38" spans="2:11" ht="21.75" customHeight="1" x14ac:dyDescent="0.3">
      <c r="B38" s="18"/>
      <c r="C38" s="19"/>
      <c r="D38" s="19"/>
      <c r="E38" s="30"/>
      <c r="F38" s="45">
        <f t="shared" si="1"/>
        <v>0</v>
      </c>
      <c r="G38" s="11"/>
      <c r="H38" s="41" t="e">
        <f t="shared" si="2"/>
        <v>#DIV/0!</v>
      </c>
      <c r="I38" s="42">
        <f t="shared" si="3"/>
        <v>0</v>
      </c>
      <c r="J38" s="43">
        <f t="shared" si="4"/>
        <v>0</v>
      </c>
      <c r="K38" s="44" t="str">
        <f t="shared" si="5"/>
        <v>Meta Atingida</v>
      </c>
    </row>
    <row r="39" spans="2:11" ht="21.75" customHeight="1" x14ac:dyDescent="0.3">
      <c r="B39" s="18"/>
      <c r="C39" s="19"/>
      <c r="D39" s="19"/>
      <c r="E39" s="30"/>
      <c r="F39" s="45">
        <f t="shared" si="1"/>
        <v>0</v>
      </c>
      <c r="G39" s="11"/>
      <c r="H39" s="41" t="e">
        <f t="shared" si="2"/>
        <v>#DIV/0!</v>
      </c>
      <c r="I39" s="42">
        <f t="shared" si="3"/>
        <v>0</v>
      </c>
      <c r="J39" s="43">
        <f t="shared" si="4"/>
        <v>0</v>
      </c>
      <c r="K39" s="44" t="str">
        <f t="shared" si="5"/>
        <v>Meta Atingida</v>
      </c>
    </row>
    <row r="40" spans="2:11" ht="21.75" customHeight="1" x14ac:dyDescent="0.3">
      <c r="B40" s="18"/>
      <c r="C40" s="19"/>
      <c r="D40" s="19"/>
      <c r="E40" s="30"/>
      <c r="F40" s="45">
        <f t="shared" si="1"/>
        <v>0</v>
      </c>
      <c r="G40" s="11"/>
      <c r="H40" s="41" t="e">
        <f t="shared" si="2"/>
        <v>#DIV/0!</v>
      </c>
      <c r="I40" s="42">
        <f t="shared" si="3"/>
        <v>0</v>
      </c>
      <c r="J40" s="43">
        <f t="shared" si="4"/>
        <v>0</v>
      </c>
      <c r="K40" s="44" t="str">
        <f t="shared" si="5"/>
        <v>Meta Atingida</v>
      </c>
    </row>
    <row r="41" spans="2:11" ht="21.75" customHeight="1" x14ac:dyDescent="0.3">
      <c r="B41" s="18"/>
      <c r="C41" s="19"/>
      <c r="D41" s="19"/>
      <c r="E41" s="30"/>
      <c r="F41" s="45">
        <f t="shared" si="1"/>
        <v>0</v>
      </c>
      <c r="G41" s="11"/>
      <c r="H41" s="41" t="e">
        <f t="shared" si="2"/>
        <v>#DIV/0!</v>
      </c>
      <c r="I41" s="42">
        <f t="shared" si="3"/>
        <v>0</v>
      </c>
      <c r="J41" s="43">
        <f t="shared" si="4"/>
        <v>0</v>
      </c>
      <c r="K41" s="44" t="str">
        <f t="shared" si="5"/>
        <v>Meta Atingida</v>
      </c>
    </row>
    <row r="42" spans="2:11" ht="21.75" customHeight="1" x14ac:dyDescent="0.3">
      <c r="B42" s="18"/>
      <c r="C42" s="19"/>
      <c r="D42" s="19"/>
      <c r="E42" s="30"/>
      <c r="F42" s="45">
        <f t="shared" si="1"/>
        <v>0</v>
      </c>
      <c r="G42" s="11"/>
      <c r="H42" s="41" t="e">
        <f t="shared" si="2"/>
        <v>#DIV/0!</v>
      </c>
      <c r="I42" s="42">
        <f t="shared" si="3"/>
        <v>0</v>
      </c>
      <c r="J42" s="43">
        <f t="shared" si="4"/>
        <v>0</v>
      </c>
      <c r="K42" s="44" t="str">
        <f t="shared" si="5"/>
        <v>Meta Atingida</v>
      </c>
    </row>
    <row r="43" spans="2:11" ht="21.75" customHeight="1" x14ac:dyDescent="0.3">
      <c r="B43" s="18"/>
      <c r="C43" s="19"/>
      <c r="D43" s="19"/>
      <c r="E43" s="30"/>
      <c r="F43" s="45">
        <f t="shared" si="1"/>
        <v>0</v>
      </c>
      <c r="G43" s="11"/>
      <c r="H43" s="41" t="e">
        <f t="shared" si="2"/>
        <v>#DIV/0!</v>
      </c>
      <c r="I43" s="42">
        <f t="shared" si="3"/>
        <v>0</v>
      </c>
      <c r="J43" s="43">
        <f t="shared" si="4"/>
        <v>0</v>
      </c>
      <c r="K43" s="44" t="str">
        <f t="shared" si="5"/>
        <v>Meta Atingida</v>
      </c>
    </row>
    <row r="44" spans="2:11" ht="21.75" customHeight="1" x14ac:dyDescent="0.3">
      <c r="B44" s="18"/>
      <c r="C44" s="19"/>
      <c r="D44" s="19"/>
      <c r="E44" s="30"/>
      <c r="F44" s="45">
        <f t="shared" si="1"/>
        <v>0</v>
      </c>
      <c r="G44" s="11"/>
      <c r="H44" s="41" t="e">
        <f t="shared" si="2"/>
        <v>#DIV/0!</v>
      </c>
      <c r="I44" s="42">
        <f t="shared" si="3"/>
        <v>0</v>
      </c>
      <c r="J44" s="43">
        <f t="shared" si="4"/>
        <v>0</v>
      </c>
      <c r="K44" s="44" t="str">
        <f t="shared" si="5"/>
        <v>Meta Atingida</v>
      </c>
    </row>
    <row r="45" spans="2:11" ht="21.75" customHeight="1" x14ac:dyDescent="0.3">
      <c r="B45" s="18"/>
      <c r="C45" s="19"/>
      <c r="D45" s="19"/>
      <c r="E45" s="30"/>
      <c r="F45" s="45">
        <f t="shared" si="1"/>
        <v>0</v>
      </c>
      <c r="G45" s="11"/>
      <c r="H45" s="41" t="e">
        <f t="shared" si="2"/>
        <v>#DIV/0!</v>
      </c>
      <c r="I45" s="42">
        <f t="shared" si="3"/>
        <v>0</v>
      </c>
      <c r="J45" s="43">
        <f t="shared" si="4"/>
        <v>0</v>
      </c>
      <c r="K45" s="44" t="str">
        <f t="shared" si="5"/>
        <v>Meta Atingida</v>
      </c>
    </row>
    <row r="46" spans="2:11" ht="21.75" customHeight="1" x14ac:dyDescent="0.3">
      <c r="B46" s="18"/>
      <c r="C46" s="19"/>
      <c r="D46" s="19"/>
      <c r="E46" s="30"/>
      <c r="F46" s="45">
        <f t="shared" si="1"/>
        <v>0</v>
      </c>
      <c r="G46" s="11"/>
      <c r="H46" s="41" t="e">
        <f t="shared" si="2"/>
        <v>#DIV/0!</v>
      </c>
      <c r="I46" s="42">
        <f t="shared" si="3"/>
        <v>0</v>
      </c>
      <c r="J46" s="43">
        <f t="shared" si="4"/>
        <v>0</v>
      </c>
      <c r="K46" s="44" t="str">
        <f t="shared" si="5"/>
        <v>Meta Atingida</v>
      </c>
    </row>
    <row r="47" spans="2:11" ht="21.75" customHeight="1" x14ac:dyDescent="0.3">
      <c r="B47" s="18"/>
      <c r="C47" s="19"/>
      <c r="D47" s="19"/>
      <c r="E47" s="30"/>
      <c r="F47" s="45">
        <f t="shared" si="1"/>
        <v>0</v>
      </c>
      <c r="G47" s="11"/>
      <c r="H47" s="41" t="e">
        <f t="shared" si="2"/>
        <v>#DIV/0!</v>
      </c>
      <c r="I47" s="42">
        <f t="shared" si="3"/>
        <v>0</v>
      </c>
      <c r="J47" s="43">
        <f t="shared" si="4"/>
        <v>0</v>
      </c>
      <c r="K47" s="44" t="str">
        <f t="shared" si="5"/>
        <v>Meta Atingida</v>
      </c>
    </row>
    <row r="48" spans="2:11" ht="21.75" customHeight="1" x14ac:dyDescent="0.3">
      <c r="B48" s="18"/>
      <c r="C48" s="19"/>
      <c r="D48" s="19"/>
      <c r="E48" s="30"/>
      <c r="F48" s="45">
        <f t="shared" si="1"/>
        <v>0</v>
      </c>
      <c r="G48" s="11"/>
      <c r="H48" s="41" t="e">
        <f t="shared" si="2"/>
        <v>#DIV/0!</v>
      </c>
      <c r="I48" s="42">
        <f t="shared" si="3"/>
        <v>0</v>
      </c>
      <c r="J48" s="43">
        <f t="shared" si="4"/>
        <v>0</v>
      </c>
      <c r="K48" s="44" t="str">
        <f t="shared" si="5"/>
        <v>Meta Atingida</v>
      </c>
    </row>
    <row r="49" spans="2:11" ht="21.75" customHeight="1" x14ac:dyDescent="0.3">
      <c r="B49" s="18"/>
      <c r="C49" s="19"/>
      <c r="D49" s="19"/>
      <c r="E49" s="30"/>
      <c r="F49" s="45">
        <f t="shared" si="1"/>
        <v>0</v>
      </c>
      <c r="G49" s="11"/>
      <c r="H49" s="41" t="e">
        <f t="shared" si="2"/>
        <v>#DIV/0!</v>
      </c>
      <c r="I49" s="42">
        <f t="shared" si="3"/>
        <v>0</v>
      </c>
      <c r="J49" s="43">
        <f t="shared" si="4"/>
        <v>0</v>
      </c>
      <c r="K49" s="44" t="str">
        <f t="shared" si="5"/>
        <v>Meta Atingida</v>
      </c>
    </row>
    <row r="50" spans="2:11" ht="21.75" customHeight="1" x14ac:dyDescent="0.3">
      <c r="B50" s="18"/>
      <c r="C50" s="19"/>
      <c r="D50" s="19"/>
      <c r="E50" s="30"/>
      <c r="F50" s="45">
        <f t="shared" si="1"/>
        <v>0</v>
      </c>
      <c r="G50" s="11"/>
      <c r="H50" s="41" t="e">
        <f t="shared" si="2"/>
        <v>#DIV/0!</v>
      </c>
      <c r="I50" s="42">
        <f t="shared" si="3"/>
        <v>0</v>
      </c>
      <c r="J50" s="43">
        <f t="shared" si="4"/>
        <v>0</v>
      </c>
      <c r="K50" s="44" t="str">
        <f t="shared" si="5"/>
        <v>Meta Atingida</v>
      </c>
    </row>
    <row r="51" spans="2:11" ht="21.75" customHeight="1" x14ac:dyDescent="0.3">
      <c r="B51" s="18"/>
      <c r="C51" s="19"/>
      <c r="D51" s="19"/>
      <c r="E51" s="30"/>
      <c r="F51" s="45">
        <f t="shared" si="1"/>
        <v>0</v>
      </c>
      <c r="G51" s="11"/>
      <c r="H51" s="41" t="e">
        <f t="shared" si="2"/>
        <v>#DIV/0!</v>
      </c>
      <c r="I51" s="42">
        <f t="shared" si="3"/>
        <v>0</v>
      </c>
      <c r="J51" s="43">
        <f t="shared" si="4"/>
        <v>0</v>
      </c>
      <c r="K51" s="44" t="str">
        <f t="shared" si="5"/>
        <v>Meta Atingida</v>
      </c>
    </row>
    <row r="52" spans="2:11" ht="21.75" customHeight="1" x14ac:dyDescent="0.3">
      <c r="B52" s="18"/>
      <c r="C52" s="19"/>
      <c r="D52" s="19"/>
      <c r="E52" s="30"/>
      <c r="F52" s="45">
        <f t="shared" si="1"/>
        <v>0</v>
      </c>
      <c r="G52" s="11"/>
      <c r="H52" s="41" t="e">
        <f t="shared" si="2"/>
        <v>#DIV/0!</v>
      </c>
      <c r="I52" s="42">
        <f t="shared" si="3"/>
        <v>0</v>
      </c>
      <c r="J52" s="43">
        <f t="shared" si="4"/>
        <v>0</v>
      </c>
      <c r="K52" s="44" t="str">
        <f t="shared" si="5"/>
        <v>Meta Atingida</v>
      </c>
    </row>
    <row r="53" spans="2:11" ht="21.75" customHeight="1" x14ac:dyDescent="0.3">
      <c r="B53" s="18"/>
      <c r="C53" s="19"/>
      <c r="D53" s="19"/>
      <c r="E53" s="30"/>
      <c r="F53" s="45">
        <f t="shared" si="1"/>
        <v>0</v>
      </c>
      <c r="G53" s="11"/>
      <c r="H53" s="41" t="e">
        <f t="shared" si="2"/>
        <v>#DIV/0!</v>
      </c>
      <c r="I53" s="42">
        <f t="shared" si="3"/>
        <v>0</v>
      </c>
      <c r="J53" s="43">
        <f t="shared" si="4"/>
        <v>0</v>
      </c>
      <c r="K53" s="44" t="str">
        <f t="shared" si="5"/>
        <v>Meta Atingida</v>
      </c>
    </row>
    <row r="54" spans="2:11" ht="21.75" customHeight="1" x14ac:dyDescent="0.3">
      <c r="B54" s="18"/>
      <c r="C54" s="19"/>
      <c r="D54" s="19"/>
      <c r="E54" s="30"/>
      <c r="F54" s="45">
        <f t="shared" si="1"/>
        <v>0</v>
      </c>
      <c r="G54" s="11"/>
      <c r="H54" s="41" t="e">
        <f t="shared" si="2"/>
        <v>#DIV/0!</v>
      </c>
      <c r="I54" s="42">
        <f t="shared" si="3"/>
        <v>0</v>
      </c>
      <c r="J54" s="43">
        <f t="shared" si="4"/>
        <v>0</v>
      </c>
      <c r="K54" s="44" t="str">
        <f t="shared" si="5"/>
        <v>Meta Atingida</v>
      </c>
    </row>
    <row r="55" spans="2:11" ht="21.75" customHeight="1" x14ac:dyDescent="0.3">
      <c r="B55" s="18"/>
      <c r="C55" s="19"/>
      <c r="D55" s="19"/>
      <c r="E55" s="30"/>
      <c r="F55" s="45">
        <f t="shared" si="1"/>
        <v>0</v>
      </c>
      <c r="G55" s="11"/>
      <c r="H55" s="41" t="e">
        <f t="shared" si="2"/>
        <v>#DIV/0!</v>
      </c>
      <c r="I55" s="42">
        <f t="shared" si="3"/>
        <v>0</v>
      </c>
      <c r="J55" s="43">
        <f t="shared" si="4"/>
        <v>0</v>
      </c>
      <c r="K55" s="44" t="str">
        <f t="shared" si="5"/>
        <v>Meta Atingida</v>
      </c>
    </row>
    <row r="56" spans="2:11" ht="21.75" customHeight="1" x14ac:dyDescent="0.3">
      <c r="B56" s="18"/>
      <c r="C56" s="19"/>
      <c r="D56" s="19"/>
      <c r="E56" s="30"/>
      <c r="F56" s="45">
        <f t="shared" si="1"/>
        <v>0</v>
      </c>
      <c r="G56" s="11"/>
      <c r="H56" s="41" t="e">
        <f t="shared" si="2"/>
        <v>#DIV/0!</v>
      </c>
      <c r="I56" s="42">
        <f t="shared" si="3"/>
        <v>0</v>
      </c>
      <c r="J56" s="43">
        <f t="shared" si="4"/>
        <v>0</v>
      </c>
      <c r="K56" s="44" t="str">
        <f t="shared" si="5"/>
        <v>Meta Atingida</v>
      </c>
    </row>
    <row r="57" spans="2:11" ht="21.75" customHeight="1" x14ac:dyDescent="0.3">
      <c r="B57" s="18"/>
      <c r="C57" s="19"/>
      <c r="D57" s="19"/>
      <c r="E57" s="30"/>
      <c r="F57" s="45">
        <f t="shared" si="1"/>
        <v>0</v>
      </c>
      <c r="G57" s="11"/>
      <c r="H57" s="41" t="e">
        <f t="shared" si="2"/>
        <v>#DIV/0!</v>
      </c>
      <c r="I57" s="42">
        <f t="shared" si="3"/>
        <v>0</v>
      </c>
      <c r="J57" s="43">
        <f t="shared" si="4"/>
        <v>0</v>
      </c>
      <c r="K57" s="44" t="str">
        <f t="shared" si="5"/>
        <v>Meta Atingida</v>
      </c>
    </row>
    <row r="58" spans="2:11" ht="21.75" customHeight="1" x14ac:dyDescent="0.3">
      <c r="B58" s="18"/>
      <c r="C58" s="19"/>
      <c r="D58" s="19"/>
      <c r="E58" s="30"/>
      <c r="F58" s="45">
        <f t="shared" si="1"/>
        <v>0</v>
      </c>
      <c r="G58" s="11"/>
      <c r="H58" s="41" t="e">
        <f t="shared" si="2"/>
        <v>#DIV/0!</v>
      </c>
      <c r="I58" s="42">
        <f t="shared" si="3"/>
        <v>0</v>
      </c>
      <c r="J58" s="43">
        <f t="shared" si="4"/>
        <v>0</v>
      </c>
      <c r="K58" s="44" t="str">
        <f t="shared" si="5"/>
        <v>Meta Atingida</v>
      </c>
    </row>
    <row r="59" spans="2:11" ht="21.75" customHeight="1" x14ac:dyDescent="0.3">
      <c r="B59" s="18"/>
      <c r="C59" s="19"/>
      <c r="D59" s="19"/>
      <c r="E59" s="30"/>
      <c r="F59" s="45">
        <f t="shared" si="1"/>
        <v>0</v>
      </c>
      <c r="G59" s="11"/>
      <c r="H59" s="41" t="e">
        <f t="shared" si="2"/>
        <v>#DIV/0!</v>
      </c>
      <c r="I59" s="42">
        <f t="shared" si="3"/>
        <v>0</v>
      </c>
      <c r="J59" s="43">
        <f t="shared" si="4"/>
        <v>0</v>
      </c>
      <c r="K59" s="44" t="str">
        <f t="shared" si="5"/>
        <v>Meta Atingida</v>
      </c>
    </row>
    <row r="60" spans="2:11" ht="21.75" customHeight="1" x14ac:dyDescent="0.3">
      <c r="B60" s="18"/>
      <c r="C60" s="19"/>
      <c r="D60" s="19"/>
      <c r="E60" s="30"/>
      <c r="F60" s="45">
        <f t="shared" si="1"/>
        <v>0</v>
      </c>
      <c r="G60" s="11"/>
      <c r="H60" s="41" t="e">
        <f t="shared" si="2"/>
        <v>#DIV/0!</v>
      </c>
      <c r="I60" s="42">
        <f t="shared" si="3"/>
        <v>0</v>
      </c>
      <c r="J60" s="43">
        <f t="shared" si="4"/>
        <v>0</v>
      </c>
      <c r="K60" s="44" t="str">
        <f t="shared" si="5"/>
        <v>Meta Atingida</v>
      </c>
    </row>
    <row r="61" spans="2:11" ht="21.75" customHeight="1" x14ac:dyDescent="0.3">
      <c r="B61" s="18"/>
      <c r="C61" s="19"/>
      <c r="D61" s="19"/>
      <c r="E61" s="30"/>
      <c r="F61" s="45">
        <f t="shared" si="1"/>
        <v>0</v>
      </c>
      <c r="G61" s="11"/>
      <c r="H61" s="41" t="e">
        <f t="shared" si="2"/>
        <v>#DIV/0!</v>
      </c>
      <c r="I61" s="42">
        <f t="shared" si="3"/>
        <v>0</v>
      </c>
      <c r="J61" s="43">
        <f t="shared" si="4"/>
        <v>0</v>
      </c>
      <c r="K61" s="44" t="str">
        <f t="shared" si="5"/>
        <v>Meta Atingida</v>
      </c>
    </row>
    <row r="62" spans="2:11" ht="21.75" customHeight="1" x14ac:dyDescent="0.3">
      <c r="B62" s="18"/>
      <c r="C62" s="19"/>
      <c r="D62" s="19"/>
      <c r="E62" s="30"/>
      <c r="F62" s="45">
        <f t="shared" si="1"/>
        <v>0</v>
      </c>
      <c r="G62" s="11"/>
      <c r="H62" s="41" t="e">
        <f t="shared" si="2"/>
        <v>#DIV/0!</v>
      </c>
      <c r="I62" s="42">
        <f t="shared" si="3"/>
        <v>0</v>
      </c>
      <c r="J62" s="43">
        <f t="shared" si="4"/>
        <v>0</v>
      </c>
      <c r="K62" s="44" t="str">
        <f t="shared" si="5"/>
        <v>Meta Atingida</v>
      </c>
    </row>
    <row r="63" spans="2:11" ht="21.75" customHeight="1" x14ac:dyDescent="0.3">
      <c r="B63" s="18"/>
      <c r="C63" s="19"/>
      <c r="D63" s="19"/>
      <c r="E63" s="30"/>
      <c r="F63" s="45">
        <f t="shared" si="1"/>
        <v>0</v>
      </c>
      <c r="G63" s="11"/>
      <c r="H63" s="41" t="e">
        <f t="shared" si="2"/>
        <v>#DIV/0!</v>
      </c>
      <c r="I63" s="42">
        <f t="shared" si="3"/>
        <v>0</v>
      </c>
      <c r="J63" s="43">
        <f t="shared" si="4"/>
        <v>0</v>
      </c>
      <c r="K63" s="44" t="str">
        <f t="shared" si="5"/>
        <v>Meta Atingida</v>
      </c>
    </row>
    <row r="64" spans="2:11" ht="21.75" customHeight="1" x14ac:dyDescent="0.3">
      <c r="B64" s="18"/>
      <c r="C64" s="19"/>
      <c r="D64" s="19"/>
      <c r="E64" s="30"/>
      <c r="F64" s="45">
        <f t="shared" si="1"/>
        <v>0</v>
      </c>
      <c r="G64" s="11"/>
      <c r="H64" s="41" t="e">
        <f t="shared" si="2"/>
        <v>#DIV/0!</v>
      </c>
      <c r="I64" s="42">
        <f t="shared" si="3"/>
        <v>0</v>
      </c>
      <c r="J64" s="43">
        <f t="shared" si="4"/>
        <v>0</v>
      </c>
      <c r="K64" s="44" t="str">
        <f t="shared" si="5"/>
        <v>Meta Atingida</v>
      </c>
    </row>
    <row r="65" spans="2:11" ht="21.75" customHeight="1" x14ac:dyDescent="0.3">
      <c r="B65" s="18"/>
      <c r="C65" s="19"/>
      <c r="D65" s="19"/>
      <c r="E65" s="30"/>
      <c r="F65" s="45">
        <f t="shared" si="1"/>
        <v>0</v>
      </c>
      <c r="G65" s="11"/>
      <c r="H65" s="41" t="e">
        <f t="shared" si="2"/>
        <v>#DIV/0!</v>
      </c>
      <c r="I65" s="42">
        <f t="shared" si="3"/>
        <v>0</v>
      </c>
      <c r="J65" s="43">
        <f t="shared" si="4"/>
        <v>0</v>
      </c>
      <c r="K65" s="44" t="str">
        <f t="shared" si="5"/>
        <v>Meta Atingida</v>
      </c>
    </row>
    <row r="66" spans="2:11" ht="21.75" customHeight="1" x14ac:dyDescent="0.3">
      <c r="B66" s="18"/>
      <c r="C66" s="19"/>
      <c r="D66" s="19"/>
      <c r="E66" s="30"/>
      <c r="F66" s="45">
        <f t="shared" si="1"/>
        <v>0</v>
      </c>
      <c r="G66" s="11"/>
      <c r="H66" s="41" t="e">
        <f t="shared" si="2"/>
        <v>#DIV/0!</v>
      </c>
      <c r="I66" s="42">
        <f t="shared" si="3"/>
        <v>0</v>
      </c>
      <c r="J66" s="43">
        <f t="shared" si="4"/>
        <v>0</v>
      </c>
      <c r="K66" s="44" t="str">
        <f t="shared" si="5"/>
        <v>Meta Atingida</v>
      </c>
    </row>
    <row r="67" spans="2:11" ht="21.75" customHeight="1" x14ac:dyDescent="0.3">
      <c r="B67" s="18"/>
      <c r="C67" s="19"/>
      <c r="D67" s="19"/>
      <c r="E67" s="30"/>
      <c r="F67" s="45">
        <f t="shared" si="1"/>
        <v>0</v>
      </c>
      <c r="G67" s="11"/>
      <c r="H67" s="41" t="e">
        <f t="shared" si="2"/>
        <v>#DIV/0!</v>
      </c>
      <c r="I67" s="42">
        <f t="shared" si="3"/>
        <v>0</v>
      </c>
      <c r="J67" s="43">
        <f t="shared" si="4"/>
        <v>0</v>
      </c>
      <c r="K67" s="44" t="str">
        <f t="shared" si="5"/>
        <v>Meta Atingida</v>
      </c>
    </row>
    <row r="68" spans="2:11" ht="21.75" customHeight="1" x14ac:dyDescent="0.3">
      <c r="B68" s="18"/>
      <c r="C68" s="19"/>
      <c r="D68" s="19"/>
      <c r="E68" s="30"/>
      <c r="F68" s="45">
        <f t="shared" si="1"/>
        <v>0</v>
      </c>
      <c r="G68" s="11"/>
      <c r="H68" s="41" t="e">
        <f t="shared" si="2"/>
        <v>#DIV/0!</v>
      </c>
      <c r="I68" s="42">
        <f t="shared" si="3"/>
        <v>0</v>
      </c>
      <c r="J68" s="43">
        <f t="shared" si="4"/>
        <v>0</v>
      </c>
      <c r="K68" s="44" t="str">
        <f t="shared" si="5"/>
        <v>Meta Atingida</v>
      </c>
    </row>
    <row r="69" spans="2:11" ht="21.75" customHeight="1" x14ac:dyDescent="0.3">
      <c r="B69" s="18"/>
      <c r="C69" s="19"/>
      <c r="D69" s="19"/>
      <c r="E69" s="30"/>
      <c r="F69" s="45">
        <f t="shared" si="1"/>
        <v>0</v>
      </c>
      <c r="G69" s="11"/>
      <c r="H69" s="41" t="e">
        <f t="shared" si="2"/>
        <v>#DIV/0!</v>
      </c>
      <c r="I69" s="42">
        <f t="shared" si="3"/>
        <v>0</v>
      </c>
      <c r="J69" s="43">
        <f t="shared" si="4"/>
        <v>0</v>
      </c>
      <c r="K69" s="44" t="str">
        <f t="shared" si="5"/>
        <v>Meta Atingida</v>
      </c>
    </row>
    <row r="70" spans="2:11" ht="21.75" customHeight="1" x14ac:dyDescent="0.3">
      <c r="B70" s="18"/>
      <c r="C70" s="19"/>
      <c r="D70" s="19"/>
      <c r="E70" s="30"/>
      <c r="F70" s="45">
        <f t="shared" ref="F70:F100" si="6">(C70+D70)*E70</f>
        <v>0</v>
      </c>
      <c r="G70" s="11"/>
      <c r="H70" s="41" t="e">
        <f t="shared" ref="H70:H100" si="7">G70/(C70+D70)</f>
        <v>#DIV/0!</v>
      </c>
      <c r="I70" s="42">
        <f t="shared" ref="I70:I100" si="8">G70-F70</f>
        <v>0</v>
      </c>
      <c r="J70" s="43">
        <f t="shared" ref="J70:J100" si="9">C70+(D70+G70)</f>
        <v>0</v>
      </c>
      <c r="K70" s="44" t="str">
        <f t="shared" ref="K70:K100" si="10">IF(I70&gt;=0,"Meta Atingida","Meta não atingida")</f>
        <v>Meta Atingida</v>
      </c>
    </row>
    <row r="71" spans="2:11" ht="21.75" customHeight="1" x14ac:dyDescent="0.3">
      <c r="B71" s="18"/>
      <c r="C71" s="19"/>
      <c r="D71" s="19"/>
      <c r="E71" s="30"/>
      <c r="F71" s="45">
        <f t="shared" si="6"/>
        <v>0</v>
      </c>
      <c r="G71" s="11"/>
      <c r="H71" s="41" t="e">
        <f t="shared" si="7"/>
        <v>#DIV/0!</v>
      </c>
      <c r="I71" s="42">
        <f t="shared" si="8"/>
        <v>0</v>
      </c>
      <c r="J71" s="43">
        <f t="shared" si="9"/>
        <v>0</v>
      </c>
      <c r="K71" s="44" t="str">
        <f t="shared" si="10"/>
        <v>Meta Atingida</v>
      </c>
    </row>
    <row r="72" spans="2:11" ht="21.75" customHeight="1" x14ac:dyDescent="0.3">
      <c r="B72" s="18"/>
      <c r="C72" s="19"/>
      <c r="D72" s="19"/>
      <c r="E72" s="30"/>
      <c r="F72" s="45">
        <f t="shared" si="6"/>
        <v>0</v>
      </c>
      <c r="G72" s="11"/>
      <c r="H72" s="41" t="e">
        <f t="shared" si="7"/>
        <v>#DIV/0!</v>
      </c>
      <c r="I72" s="42">
        <f t="shared" si="8"/>
        <v>0</v>
      </c>
      <c r="J72" s="43">
        <f t="shared" si="9"/>
        <v>0</v>
      </c>
      <c r="K72" s="44" t="str">
        <f t="shared" si="10"/>
        <v>Meta Atingida</v>
      </c>
    </row>
    <row r="73" spans="2:11" ht="21.75" customHeight="1" x14ac:dyDescent="0.3">
      <c r="B73" s="18"/>
      <c r="C73" s="19"/>
      <c r="D73" s="19"/>
      <c r="E73" s="30"/>
      <c r="F73" s="45">
        <f t="shared" si="6"/>
        <v>0</v>
      </c>
      <c r="G73" s="11"/>
      <c r="H73" s="41" t="e">
        <f t="shared" si="7"/>
        <v>#DIV/0!</v>
      </c>
      <c r="I73" s="42">
        <f t="shared" si="8"/>
        <v>0</v>
      </c>
      <c r="J73" s="43">
        <f t="shared" si="9"/>
        <v>0</v>
      </c>
      <c r="K73" s="44" t="str">
        <f t="shared" si="10"/>
        <v>Meta Atingida</v>
      </c>
    </row>
    <row r="74" spans="2:11" ht="21.75" customHeight="1" x14ac:dyDescent="0.3">
      <c r="B74" s="18"/>
      <c r="C74" s="19"/>
      <c r="D74" s="19"/>
      <c r="E74" s="30"/>
      <c r="F74" s="45">
        <f t="shared" si="6"/>
        <v>0</v>
      </c>
      <c r="G74" s="11"/>
      <c r="H74" s="41" t="e">
        <f t="shared" si="7"/>
        <v>#DIV/0!</v>
      </c>
      <c r="I74" s="42">
        <f t="shared" si="8"/>
        <v>0</v>
      </c>
      <c r="J74" s="43">
        <f t="shared" si="9"/>
        <v>0</v>
      </c>
      <c r="K74" s="44" t="str">
        <f t="shared" si="10"/>
        <v>Meta Atingida</v>
      </c>
    </row>
    <row r="75" spans="2:11" ht="21.75" customHeight="1" x14ac:dyDescent="0.3">
      <c r="B75" s="18"/>
      <c r="C75" s="19"/>
      <c r="D75" s="19"/>
      <c r="E75" s="30"/>
      <c r="F75" s="45">
        <f t="shared" si="6"/>
        <v>0</v>
      </c>
      <c r="G75" s="11"/>
      <c r="H75" s="41" t="e">
        <f t="shared" si="7"/>
        <v>#DIV/0!</v>
      </c>
      <c r="I75" s="42">
        <f t="shared" si="8"/>
        <v>0</v>
      </c>
      <c r="J75" s="43">
        <f t="shared" si="9"/>
        <v>0</v>
      </c>
      <c r="K75" s="44" t="str">
        <f t="shared" si="10"/>
        <v>Meta Atingida</v>
      </c>
    </row>
    <row r="76" spans="2:11" ht="21.75" customHeight="1" x14ac:dyDescent="0.3">
      <c r="B76" s="18"/>
      <c r="C76" s="19"/>
      <c r="D76" s="19"/>
      <c r="E76" s="30"/>
      <c r="F76" s="45">
        <f t="shared" si="6"/>
        <v>0</v>
      </c>
      <c r="G76" s="11"/>
      <c r="H76" s="41" t="e">
        <f t="shared" si="7"/>
        <v>#DIV/0!</v>
      </c>
      <c r="I76" s="42">
        <f t="shared" si="8"/>
        <v>0</v>
      </c>
      <c r="J76" s="43">
        <f t="shared" si="9"/>
        <v>0</v>
      </c>
      <c r="K76" s="44" t="str">
        <f t="shared" si="10"/>
        <v>Meta Atingida</v>
      </c>
    </row>
    <row r="77" spans="2:11" ht="21.75" customHeight="1" x14ac:dyDescent="0.3">
      <c r="B77" s="18"/>
      <c r="C77" s="19"/>
      <c r="D77" s="19"/>
      <c r="E77" s="30"/>
      <c r="F77" s="45">
        <f t="shared" si="6"/>
        <v>0</v>
      </c>
      <c r="G77" s="11"/>
      <c r="H77" s="41" t="e">
        <f t="shared" si="7"/>
        <v>#DIV/0!</v>
      </c>
      <c r="I77" s="42">
        <f t="shared" si="8"/>
        <v>0</v>
      </c>
      <c r="J77" s="43">
        <f t="shared" si="9"/>
        <v>0</v>
      </c>
      <c r="K77" s="44" t="str">
        <f t="shared" si="10"/>
        <v>Meta Atingida</v>
      </c>
    </row>
    <row r="78" spans="2:11" ht="21.75" customHeight="1" x14ac:dyDescent="0.3">
      <c r="B78" s="18"/>
      <c r="C78" s="19"/>
      <c r="D78" s="19"/>
      <c r="E78" s="30"/>
      <c r="F78" s="45">
        <f t="shared" si="6"/>
        <v>0</v>
      </c>
      <c r="G78" s="11"/>
      <c r="H78" s="41" t="e">
        <f t="shared" si="7"/>
        <v>#DIV/0!</v>
      </c>
      <c r="I78" s="42">
        <f t="shared" si="8"/>
        <v>0</v>
      </c>
      <c r="J78" s="43">
        <f t="shared" si="9"/>
        <v>0</v>
      </c>
      <c r="K78" s="44" t="str">
        <f t="shared" si="10"/>
        <v>Meta Atingida</v>
      </c>
    </row>
    <row r="79" spans="2:11" ht="21.75" customHeight="1" x14ac:dyDescent="0.3">
      <c r="B79" s="18"/>
      <c r="C79" s="19"/>
      <c r="D79" s="19"/>
      <c r="E79" s="30"/>
      <c r="F79" s="45">
        <f t="shared" si="6"/>
        <v>0</v>
      </c>
      <c r="G79" s="11"/>
      <c r="H79" s="41" t="e">
        <f t="shared" si="7"/>
        <v>#DIV/0!</v>
      </c>
      <c r="I79" s="42">
        <f t="shared" si="8"/>
        <v>0</v>
      </c>
      <c r="J79" s="43">
        <f t="shared" si="9"/>
        <v>0</v>
      </c>
      <c r="K79" s="44" t="str">
        <f t="shared" si="10"/>
        <v>Meta Atingida</v>
      </c>
    </row>
    <row r="80" spans="2:11" ht="21.75" customHeight="1" x14ac:dyDescent="0.3">
      <c r="B80" s="18"/>
      <c r="C80" s="19"/>
      <c r="D80" s="19"/>
      <c r="E80" s="30"/>
      <c r="F80" s="45">
        <f t="shared" si="6"/>
        <v>0</v>
      </c>
      <c r="G80" s="11"/>
      <c r="H80" s="41" t="e">
        <f t="shared" si="7"/>
        <v>#DIV/0!</v>
      </c>
      <c r="I80" s="42">
        <f t="shared" si="8"/>
        <v>0</v>
      </c>
      <c r="J80" s="43">
        <f t="shared" si="9"/>
        <v>0</v>
      </c>
      <c r="K80" s="44" t="str">
        <f t="shared" si="10"/>
        <v>Meta Atingida</v>
      </c>
    </row>
    <row r="81" spans="2:11" ht="21.75" customHeight="1" x14ac:dyDescent="0.3">
      <c r="B81" s="18"/>
      <c r="C81" s="19"/>
      <c r="D81" s="19"/>
      <c r="E81" s="30"/>
      <c r="F81" s="45">
        <f t="shared" si="6"/>
        <v>0</v>
      </c>
      <c r="G81" s="11"/>
      <c r="H81" s="41" t="e">
        <f t="shared" si="7"/>
        <v>#DIV/0!</v>
      </c>
      <c r="I81" s="42">
        <f t="shared" si="8"/>
        <v>0</v>
      </c>
      <c r="J81" s="43">
        <f t="shared" si="9"/>
        <v>0</v>
      </c>
      <c r="K81" s="44" t="str">
        <f t="shared" si="10"/>
        <v>Meta Atingida</v>
      </c>
    </row>
    <row r="82" spans="2:11" ht="21.75" customHeight="1" x14ac:dyDescent="0.3">
      <c r="B82" s="18"/>
      <c r="C82" s="19"/>
      <c r="D82" s="19"/>
      <c r="E82" s="30"/>
      <c r="F82" s="45">
        <f t="shared" si="6"/>
        <v>0</v>
      </c>
      <c r="G82" s="11"/>
      <c r="H82" s="41" t="e">
        <f t="shared" si="7"/>
        <v>#DIV/0!</v>
      </c>
      <c r="I82" s="42">
        <f t="shared" si="8"/>
        <v>0</v>
      </c>
      <c r="J82" s="43">
        <f t="shared" si="9"/>
        <v>0</v>
      </c>
      <c r="K82" s="44" t="str">
        <f t="shared" si="10"/>
        <v>Meta Atingida</v>
      </c>
    </row>
    <row r="83" spans="2:11" ht="21.75" customHeight="1" x14ac:dyDescent="0.3">
      <c r="B83" s="18"/>
      <c r="C83" s="19"/>
      <c r="D83" s="19"/>
      <c r="E83" s="30"/>
      <c r="F83" s="45">
        <f t="shared" si="6"/>
        <v>0</v>
      </c>
      <c r="G83" s="11"/>
      <c r="H83" s="41" t="e">
        <f t="shared" si="7"/>
        <v>#DIV/0!</v>
      </c>
      <c r="I83" s="42">
        <f t="shared" si="8"/>
        <v>0</v>
      </c>
      <c r="J83" s="43">
        <f t="shared" si="9"/>
        <v>0</v>
      </c>
      <c r="K83" s="44" t="str">
        <f t="shared" si="10"/>
        <v>Meta Atingida</v>
      </c>
    </row>
    <row r="84" spans="2:11" ht="21.75" customHeight="1" x14ac:dyDescent="0.3">
      <c r="B84" s="18"/>
      <c r="C84" s="19"/>
      <c r="D84" s="19"/>
      <c r="E84" s="30"/>
      <c r="F84" s="45">
        <f t="shared" si="6"/>
        <v>0</v>
      </c>
      <c r="G84" s="11"/>
      <c r="H84" s="41" t="e">
        <f t="shared" si="7"/>
        <v>#DIV/0!</v>
      </c>
      <c r="I84" s="42">
        <f t="shared" si="8"/>
        <v>0</v>
      </c>
      <c r="J84" s="43">
        <f t="shared" si="9"/>
        <v>0</v>
      </c>
      <c r="K84" s="44" t="str">
        <f t="shared" si="10"/>
        <v>Meta Atingida</v>
      </c>
    </row>
    <row r="85" spans="2:11" ht="21.75" customHeight="1" x14ac:dyDescent="0.3">
      <c r="B85" s="18"/>
      <c r="C85" s="19"/>
      <c r="D85" s="19"/>
      <c r="E85" s="30"/>
      <c r="F85" s="45">
        <f t="shared" si="6"/>
        <v>0</v>
      </c>
      <c r="G85" s="11"/>
      <c r="H85" s="41" t="e">
        <f t="shared" si="7"/>
        <v>#DIV/0!</v>
      </c>
      <c r="I85" s="42">
        <f t="shared" si="8"/>
        <v>0</v>
      </c>
      <c r="J85" s="43">
        <f t="shared" si="9"/>
        <v>0</v>
      </c>
      <c r="K85" s="44" t="str">
        <f t="shared" si="10"/>
        <v>Meta Atingida</v>
      </c>
    </row>
    <row r="86" spans="2:11" ht="21.75" customHeight="1" x14ac:dyDescent="0.3">
      <c r="B86" s="18"/>
      <c r="C86" s="19"/>
      <c r="D86" s="19"/>
      <c r="E86" s="30"/>
      <c r="F86" s="45">
        <f t="shared" si="6"/>
        <v>0</v>
      </c>
      <c r="G86" s="11"/>
      <c r="H86" s="41" t="e">
        <f t="shared" si="7"/>
        <v>#DIV/0!</v>
      </c>
      <c r="I86" s="42">
        <f t="shared" si="8"/>
        <v>0</v>
      </c>
      <c r="J86" s="43">
        <f t="shared" si="9"/>
        <v>0</v>
      </c>
      <c r="K86" s="44" t="str">
        <f t="shared" si="10"/>
        <v>Meta Atingida</v>
      </c>
    </row>
    <row r="87" spans="2:11" ht="21.75" customHeight="1" x14ac:dyDescent="0.3">
      <c r="B87" s="18"/>
      <c r="C87" s="19"/>
      <c r="D87" s="19"/>
      <c r="E87" s="30"/>
      <c r="F87" s="45">
        <f t="shared" si="6"/>
        <v>0</v>
      </c>
      <c r="G87" s="11"/>
      <c r="H87" s="41" t="e">
        <f t="shared" si="7"/>
        <v>#DIV/0!</v>
      </c>
      <c r="I87" s="42">
        <f t="shared" si="8"/>
        <v>0</v>
      </c>
      <c r="J87" s="43">
        <f t="shared" si="9"/>
        <v>0</v>
      </c>
      <c r="K87" s="44" t="str">
        <f t="shared" si="10"/>
        <v>Meta Atingida</v>
      </c>
    </row>
    <row r="88" spans="2:11" ht="21.75" customHeight="1" x14ac:dyDescent="0.3">
      <c r="B88" s="18"/>
      <c r="C88" s="19"/>
      <c r="D88" s="19"/>
      <c r="E88" s="30"/>
      <c r="F88" s="45">
        <f t="shared" si="6"/>
        <v>0</v>
      </c>
      <c r="G88" s="11"/>
      <c r="H88" s="41" t="e">
        <f t="shared" si="7"/>
        <v>#DIV/0!</v>
      </c>
      <c r="I88" s="42">
        <f t="shared" si="8"/>
        <v>0</v>
      </c>
      <c r="J88" s="43">
        <f t="shared" si="9"/>
        <v>0</v>
      </c>
      <c r="K88" s="44" t="str">
        <f t="shared" si="10"/>
        <v>Meta Atingida</v>
      </c>
    </row>
    <row r="89" spans="2:11" ht="21.75" customHeight="1" x14ac:dyDescent="0.3">
      <c r="B89" s="18"/>
      <c r="C89" s="19"/>
      <c r="D89" s="19"/>
      <c r="E89" s="30"/>
      <c r="F89" s="45">
        <f t="shared" si="6"/>
        <v>0</v>
      </c>
      <c r="G89" s="11"/>
      <c r="H89" s="41" t="e">
        <f t="shared" si="7"/>
        <v>#DIV/0!</v>
      </c>
      <c r="I89" s="42">
        <f t="shared" si="8"/>
        <v>0</v>
      </c>
      <c r="J89" s="43">
        <f t="shared" si="9"/>
        <v>0</v>
      </c>
      <c r="K89" s="44" t="str">
        <f t="shared" si="10"/>
        <v>Meta Atingida</v>
      </c>
    </row>
    <row r="90" spans="2:11" ht="21.75" customHeight="1" x14ac:dyDescent="0.3">
      <c r="B90" s="18"/>
      <c r="C90" s="19"/>
      <c r="D90" s="19"/>
      <c r="E90" s="30"/>
      <c r="F90" s="45">
        <f t="shared" si="6"/>
        <v>0</v>
      </c>
      <c r="G90" s="11"/>
      <c r="H90" s="41" t="e">
        <f t="shared" si="7"/>
        <v>#DIV/0!</v>
      </c>
      <c r="I90" s="42">
        <f t="shared" si="8"/>
        <v>0</v>
      </c>
      <c r="J90" s="43">
        <f t="shared" si="9"/>
        <v>0</v>
      </c>
      <c r="K90" s="44" t="str">
        <f t="shared" si="10"/>
        <v>Meta Atingida</v>
      </c>
    </row>
    <row r="91" spans="2:11" ht="21.75" customHeight="1" x14ac:dyDescent="0.3">
      <c r="B91" s="18"/>
      <c r="C91" s="19"/>
      <c r="D91" s="19"/>
      <c r="E91" s="30"/>
      <c r="F91" s="45">
        <f t="shared" si="6"/>
        <v>0</v>
      </c>
      <c r="G91" s="11"/>
      <c r="H91" s="41" t="e">
        <f t="shared" si="7"/>
        <v>#DIV/0!</v>
      </c>
      <c r="I91" s="42">
        <f t="shared" si="8"/>
        <v>0</v>
      </c>
      <c r="J91" s="43">
        <f t="shared" si="9"/>
        <v>0</v>
      </c>
      <c r="K91" s="44" t="str">
        <f t="shared" si="10"/>
        <v>Meta Atingida</v>
      </c>
    </row>
    <row r="92" spans="2:11" ht="21.75" customHeight="1" x14ac:dyDescent="0.3">
      <c r="B92" s="18"/>
      <c r="C92" s="19"/>
      <c r="D92" s="19"/>
      <c r="E92" s="30"/>
      <c r="F92" s="45">
        <f t="shared" si="6"/>
        <v>0</v>
      </c>
      <c r="G92" s="11"/>
      <c r="H92" s="41" t="e">
        <f t="shared" si="7"/>
        <v>#DIV/0!</v>
      </c>
      <c r="I92" s="42">
        <f t="shared" si="8"/>
        <v>0</v>
      </c>
      <c r="J92" s="43">
        <f t="shared" si="9"/>
        <v>0</v>
      </c>
      <c r="K92" s="44" t="str">
        <f t="shared" si="10"/>
        <v>Meta Atingida</v>
      </c>
    </row>
    <row r="93" spans="2:11" ht="21.75" customHeight="1" x14ac:dyDescent="0.3">
      <c r="B93" s="18"/>
      <c r="C93" s="19"/>
      <c r="D93" s="19"/>
      <c r="E93" s="30"/>
      <c r="F93" s="45">
        <f t="shared" si="6"/>
        <v>0</v>
      </c>
      <c r="G93" s="11"/>
      <c r="H93" s="41" t="e">
        <f t="shared" si="7"/>
        <v>#DIV/0!</v>
      </c>
      <c r="I93" s="42">
        <f t="shared" si="8"/>
        <v>0</v>
      </c>
      <c r="J93" s="43">
        <f t="shared" si="9"/>
        <v>0</v>
      </c>
      <c r="K93" s="44" t="str">
        <f t="shared" si="10"/>
        <v>Meta Atingida</v>
      </c>
    </row>
    <row r="94" spans="2:11" ht="21.75" customHeight="1" x14ac:dyDescent="0.3">
      <c r="B94" s="18"/>
      <c r="C94" s="19"/>
      <c r="D94" s="19"/>
      <c r="E94" s="30"/>
      <c r="F94" s="45">
        <f t="shared" si="6"/>
        <v>0</v>
      </c>
      <c r="G94" s="11"/>
      <c r="H94" s="41" t="e">
        <f t="shared" si="7"/>
        <v>#DIV/0!</v>
      </c>
      <c r="I94" s="42">
        <f t="shared" si="8"/>
        <v>0</v>
      </c>
      <c r="J94" s="43">
        <f t="shared" si="9"/>
        <v>0</v>
      </c>
      <c r="K94" s="44" t="str">
        <f t="shared" si="10"/>
        <v>Meta Atingida</v>
      </c>
    </row>
    <row r="95" spans="2:11" ht="21.75" customHeight="1" x14ac:dyDescent="0.3">
      <c r="B95" s="18"/>
      <c r="C95" s="19"/>
      <c r="D95" s="19"/>
      <c r="E95" s="30"/>
      <c r="F95" s="45">
        <f t="shared" si="6"/>
        <v>0</v>
      </c>
      <c r="G95" s="11"/>
      <c r="H95" s="41" t="e">
        <f t="shared" si="7"/>
        <v>#DIV/0!</v>
      </c>
      <c r="I95" s="42">
        <f t="shared" si="8"/>
        <v>0</v>
      </c>
      <c r="J95" s="43">
        <f t="shared" si="9"/>
        <v>0</v>
      </c>
      <c r="K95" s="44" t="str">
        <f t="shared" si="10"/>
        <v>Meta Atingida</v>
      </c>
    </row>
    <row r="96" spans="2:11" ht="21.75" customHeight="1" x14ac:dyDescent="0.3">
      <c r="B96" s="18"/>
      <c r="C96" s="19"/>
      <c r="D96" s="19"/>
      <c r="E96" s="30"/>
      <c r="F96" s="45">
        <f t="shared" si="6"/>
        <v>0</v>
      </c>
      <c r="G96" s="11"/>
      <c r="H96" s="41" t="e">
        <f t="shared" si="7"/>
        <v>#DIV/0!</v>
      </c>
      <c r="I96" s="42">
        <f t="shared" si="8"/>
        <v>0</v>
      </c>
      <c r="J96" s="43">
        <f t="shared" si="9"/>
        <v>0</v>
      </c>
      <c r="K96" s="44" t="str">
        <f t="shared" si="10"/>
        <v>Meta Atingida</v>
      </c>
    </row>
    <row r="97" spans="2:11" ht="21.75" customHeight="1" x14ac:dyDescent="0.3">
      <c r="B97" s="18"/>
      <c r="C97" s="19"/>
      <c r="D97" s="19"/>
      <c r="E97" s="30"/>
      <c r="F97" s="45">
        <f t="shared" si="6"/>
        <v>0</v>
      </c>
      <c r="G97" s="11"/>
      <c r="H97" s="41" t="e">
        <f t="shared" si="7"/>
        <v>#DIV/0!</v>
      </c>
      <c r="I97" s="42">
        <f t="shared" si="8"/>
        <v>0</v>
      </c>
      <c r="J97" s="43">
        <f t="shared" si="9"/>
        <v>0</v>
      </c>
      <c r="K97" s="44" t="str">
        <f t="shared" si="10"/>
        <v>Meta Atingida</v>
      </c>
    </row>
    <row r="98" spans="2:11" ht="21.75" customHeight="1" x14ac:dyDescent="0.3">
      <c r="B98" s="18"/>
      <c r="C98" s="19"/>
      <c r="D98" s="19"/>
      <c r="E98" s="30"/>
      <c r="F98" s="45">
        <f t="shared" si="6"/>
        <v>0</v>
      </c>
      <c r="G98" s="11"/>
      <c r="H98" s="41" t="e">
        <f t="shared" si="7"/>
        <v>#DIV/0!</v>
      </c>
      <c r="I98" s="42">
        <f t="shared" si="8"/>
        <v>0</v>
      </c>
      <c r="J98" s="43">
        <f t="shared" si="9"/>
        <v>0</v>
      </c>
      <c r="K98" s="44" t="str">
        <f t="shared" si="10"/>
        <v>Meta Atingida</v>
      </c>
    </row>
    <row r="99" spans="2:11" ht="21.75" customHeight="1" x14ac:dyDescent="0.3">
      <c r="B99" s="18"/>
      <c r="C99" s="19"/>
      <c r="D99" s="19"/>
      <c r="E99" s="30"/>
      <c r="F99" s="45">
        <f t="shared" si="6"/>
        <v>0</v>
      </c>
      <c r="G99" s="11"/>
      <c r="H99" s="41" t="e">
        <f t="shared" si="7"/>
        <v>#DIV/0!</v>
      </c>
      <c r="I99" s="42">
        <f t="shared" si="8"/>
        <v>0</v>
      </c>
      <c r="J99" s="43">
        <f t="shared" si="9"/>
        <v>0</v>
      </c>
      <c r="K99" s="44" t="str">
        <f t="shared" si="10"/>
        <v>Meta Atingida</v>
      </c>
    </row>
    <row r="100" spans="2:11" ht="21.75" customHeight="1" x14ac:dyDescent="0.3">
      <c r="B100" s="18"/>
      <c r="C100" s="19"/>
      <c r="D100" s="19"/>
      <c r="E100" s="30"/>
      <c r="F100" s="45">
        <f t="shared" si="6"/>
        <v>0</v>
      </c>
      <c r="G100" s="11"/>
      <c r="H100" s="41" t="e">
        <f t="shared" si="7"/>
        <v>#DIV/0!</v>
      </c>
      <c r="I100" s="42">
        <f t="shared" si="8"/>
        <v>0</v>
      </c>
      <c r="J100" s="43">
        <f t="shared" si="9"/>
        <v>0</v>
      </c>
      <c r="K100" s="44" t="str">
        <f t="shared" si="10"/>
        <v>Meta Atingida</v>
      </c>
    </row>
  </sheetData>
  <sheetProtection algorithmName="SHA-512" hashValue="BBhRg+7kucGNCOJeHzmbGPDBL647YdG7TInPi1km+RnjHbZ6OWs7zcvZD8Yw8F57rBPPJGyuCyL4uoOpGNzdzA==" saltValue="OJQ9iZGCjdYTlsJcDJtrgA==" spinCount="100000" sheet="1" selectLockedCells="1"/>
  <mergeCells count="1">
    <mergeCell ref="B2:K3"/>
  </mergeCells>
  <conditionalFormatting sqref="G7:G100">
    <cfRule type="cellIs" dxfId="7" priority="6" operator="lessThan">
      <formula>0</formula>
    </cfRule>
    <cfRule type="cellIs" dxfId="6" priority="7" operator="greaterThanOrEqual">
      <formula>0</formula>
    </cfRule>
  </conditionalFormatting>
  <conditionalFormatting sqref="I5:I100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K5:K100">
    <cfRule type="cellIs" dxfId="3" priority="12" operator="equal">
      <formula>"Meta não atingida"</formula>
    </cfRule>
    <cfRule type="cellIs" dxfId="2" priority="13" operator="equal">
      <formula>"Meta Atingida"</formula>
    </cfRule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G5:G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I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00"/>
  <sheetViews>
    <sheetView zoomScaleNormal="100" workbookViewId="0">
      <selection activeCell="B7" sqref="B7"/>
    </sheetView>
  </sheetViews>
  <sheetFormatPr defaultColWidth="9.109375" defaultRowHeight="14.4" x14ac:dyDescent="0.3"/>
  <cols>
    <col min="1" max="1" width="0.88671875" style="4" customWidth="1"/>
    <col min="2" max="2" width="18.6640625" style="1" customWidth="1"/>
    <col min="3" max="3" width="15.6640625" style="2" customWidth="1"/>
    <col min="4" max="4" width="20.6640625" style="2" customWidth="1"/>
    <col min="5" max="5" width="15.6640625" style="2" customWidth="1"/>
    <col min="6" max="6" width="15.6640625" style="8" customWidth="1"/>
    <col min="7" max="7" width="20.6640625" style="3" customWidth="1"/>
    <col min="8" max="8" width="15.6640625" style="10" customWidth="1"/>
    <col min="9" max="9" width="3.6640625" style="4" customWidth="1"/>
    <col min="10" max="16384" width="9.109375" style="4"/>
  </cols>
  <sheetData>
    <row r="1" spans="2:18" ht="5.0999999999999996" customHeight="1" x14ac:dyDescent="0.3"/>
    <row r="2" spans="2:18" ht="13.8" x14ac:dyDescent="0.3">
      <c r="B2" s="104" t="s">
        <v>11</v>
      </c>
      <c r="C2" s="104"/>
      <c r="D2" s="104"/>
      <c r="E2" s="104"/>
      <c r="F2" s="104"/>
      <c r="G2" s="104"/>
      <c r="H2" s="104"/>
    </row>
    <row r="3" spans="2:18" ht="13.8" x14ac:dyDescent="0.3">
      <c r="B3" s="104"/>
      <c r="C3" s="104"/>
      <c r="D3" s="104"/>
      <c r="E3" s="104"/>
      <c r="F3" s="104"/>
      <c r="G3" s="104"/>
      <c r="H3" s="104"/>
    </row>
    <row r="4" spans="2:18" s="5" customFormat="1" ht="20.100000000000001" customHeight="1" x14ac:dyDescent="0.35">
      <c r="B4" s="38" t="s">
        <v>8</v>
      </c>
      <c r="C4" s="39" t="s">
        <v>31</v>
      </c>
      <c r="D4" s="39" t="s">
        <v>53</v>
      </c>
      <c r="E4" s="39" t="s">
        <v>49</v>
      </c>
      <c r="F4" s="39" t="s">
        <v>32</v>
      </c>
      <c r="G4" s="39" t="s">
        <v>9</v>
      </c>
      <c r="H4" s="39" t="s">
        <v>52</v>
      </c>
      <c r="J4" s="20"/>
      <c r="K4" s="20"/>
      <c r="L4" s="20"/>
      <c r="M4" s="20"/>
      <c r="N4" s="20"/>
      <c r="O4" s="20"/>
      <c r="P4" s="20"/>
      <c r="Q4" s="20"/>
      <c r="R4" s="20"/>
    </row>
    <row r="5" spans="2:18" ht="21.75" customHeight="1" x14ac:dyDescent="0.3">
      <c r="B5" s="28">
        <v>44531</v>
      </c>
      <c r="C5" s="19">
        <v>10000</v>
      </c>
      <c r="D5" s="19">
        <v>500</v>
      </c>
      <c r="E5" s="19">
        <v>1231.5899999999999</v>
      </c>
      <c r="F5" s="43">
        <f>C5+D5+E5</f>
        <v>11731.59</v>
      </c>
      <c r="G5" s="29">
        <v>4.47</v>
      </c>
      <c r="H5" s="46">
        <f>F5*G5</f>
        <v>52440.207299999995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ht="21.75" customHeight="1" x14ac:dyDescent="0.3">
      <c r="B6" s="28">
        <v>44562</v>
      </c>
      <c r="C6" s="19">
        <v>11731.59</v>
      </c>
      <c r="D6" s="19">
        <v>-500</v>
      </c>
      <c r="E6" s="19">
        <v>1492.25</v>
      </c>
      <c r="F6" s="43">
        <f t="shared" ref="F6:F69" si="0">C6+D6+E6</f>
        <v>12723.84</v>
      </c>
      <c r="G6" s="29">
        <v>5.2</v>
      </c>
      <c r="H6" s="46">
        <f t="shared" ref="H6:H69" si="1">F6*G6</f>
        <v>66163.968000000008</v>
      </c>
      <c r="J6" s="20"/>
      <c r="K6" s="20"/>
      <c r="L6" s="20"/>
      <c r="M6" s="20"/>
      <c r="N6" s="20"/>
      <c r="O6" s="20"/>
      <c r="P6" s="20"/>
      <c r="Q6" s="20"/>
      <c r="R6" s="20"/>
    </row>
    <row r="7" spans="2:18" ht="21.75" customHeight="1" x14ac:dyDescent="0.3">
      <c r="B7" s="28"/>
      <c r="C7" s="19"/>
      <c r="D7" s="19"/>
      <c r="E7" s="19"/>
      <c r="F7" s="43">
        <f t="shared" si="0"/>
        <v>0</v>
      </c>
      <c r="G7" s="29"/>
      <c r="H7" s="46">
        <f t="shared" si="1"/>
        <v>0</v>
      </c>
      <c r="J7" s="20"/>
      <c r="K7" s="20"/>
      <c r="L7" s="20"/>
      <c r="M7" s="20"/>
      <c r="N7" s="20"/>
      <c r="O7" s="20"/>
      <c r="P7" s="20"/>
      <c r="Q7" s="20"/>
      <c r="R7" s="20"/>
    </row>
    <row r="8" spans="2:18" ht="21.75" customHeight="1" x14ac:dyDescent="0.3">
      <c r="B8" s="28"/>
      <c r="C8" s="19"/>
      <c r="D8" s="19"/>
      <c r="E8" s="19"/>
      <c r="F8" s="43">
        <f t="shared" si="0"/>
        <v>0</v>
      </c>
      <c r="G8" s="29"/>
      <c r="H8" s="46">
        <f t="shared" si="1"/>
        <v>0</v>
      </c>
      <c r="J8" s="20"/>
      <c r="K8" s="20"/>
      <c r="L8" s="20"/>
      <c r="M8" s="20"/>
      <c r="N8" s="20"/>
      <c r="O8" s="20"/>
      <c r="P8" s="20"/>
      <c r="Q8" s="20"/>
      <c r="R8" s="20"/>
    </row>
    <row r="9" spans="2:18" ht="21.75" customHeight="1" x14ac:dyDescent="0.3">
      <c r="B9" s="28"/>
      <c r="C9" s="19"/>
      <c r="D9" s="19"/>
      <c r="E9" s="19"/>
      <c r="F9" s="43">
        <f t="shared" si="0"/>
        <v>0</v>
      </c>
      <c r="G9" s="29"/>
      <c r="H9" s="46">
        <f t="shared" si="1"/>
        <v>0</v>
      </c>
      <c r="J9" s="20"/>
      <c r="K9" s="20"/>
      <c r="L9" s="20"/>
      <c r="M9" s="20"/>
      <c r="N9" s="20"/>
      <c r="O9" s="20"/>
      <c r="P9" s="20"/>
      <c r="Q9" s="20"/>
      <c r="R9" s="20"/>
    </row>
    <row r="10" spans="2:18" ht="21.75" customHeight="1" x14ac:dyDescent="0.3">
      <c r="B10" s="28"/>
      <c r="C10" s="19"/>
      <c r="D10" s="19"/>
      <c r="E10" s="19"/>
      <c r="F10" s="43">
        <f t="shared" si="0"/>
        <v>0</v>
      </c>
      <c r="G10" s="29"/>
      <c r="H10" s="46">
        <f t="shared" si="1"/>
        <v>0</v>
      </c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21.75" customHeight="1" x14ac:dyDescent="0.35">
      <c r="B11" s="28"/>
      <c r="C11" s="19"/>
      <c r="D11" s="19"/>
      <c r="E11" s="19"/>
      <c r="F11" s="43">
        <f t="shared" si="0"/>
        <v>0</v>
      </c>
      <c r="G11" s="29"/>
      <c r="H11" s="46">
        <f t="shared" si="1"/>
        <v>0</v>
      </c>
      <c r="I11" s="6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21.75" customHeight="1" x14ac:dyDescent="0.3">
      <c r="B12" s="28"/>
      <c r="C12" s="19"/>
      <c r="D12" s="19"/>
      <c r="E12" s="19"/>
      <c r="F12" s="43">
        <f t="shared" si="0"/>
        <v>0</v>
      </c>
      <c r="G12" s="29"/>
      <c r="H12" s="46">
        <f t="shared" si="1"/>
        <v>0</v>
      </c>
      <c r="J12" s="20"/>
      <c r="K12" s="20"/>
      <c r="L12" s="20"/>
      <c r="M12" s="20"/>
      <c r="N12" s="20"/>
      <c r="O12" s="20"/>
      <c r="P12" s="20"/>
      <c r="Q12" s="20"/>
      <c r="R12" s="20"/>
    </row>
    <row r="13" spans="2:18" ht="21.75" customHeight="1" x14ac:dyDescent="0.3">
      <c r="B13" s="28"/>
      <c r="C13" s="19"/>
      <c r="D13" s="19"/>
      <c r="E13" s="19"/>
      <c r="F13" s="43">
        <f t="shared" si="0"/>
        <v>0</v>
      </c>
      <c r="G13" s="29"/>
      <c r="H13" s="46">
        <f t="shared" si="1"/>
        <v>0</v>
      </c>
    </row>
    <row r="14" spans="2:18" ht="21.75" customHeight="1" x14ac:dyDescent="0.3">
      <c r="B14" s="28"/>
      <c r="C14" s="19"/>
      <c r="D14" s="19"/>
      <c r="E14" s="19"/>
      <c r="F14" s="43">
        <f t="shared" si="0"/>
        <v>0</v>
      </c>
      <c r="G14" s="29"/>
      <c r="H14" s="46">
        <f t="shared" si="1"/>
        <v>0</v>
      </c>
    </row>
    <row r="15" spans="2:18" ht="21.75" customHeight="1" x14ac:dyDescent="0.3">
      <c r="B15" s="28"/>
      <c r="C15" s="19"/>
      <c r="D15" s="19"/>
      <c r="E15" s="19"/>
      <c r="F15" s="43">
        <f t="shared" si="0"/>
        <v>0</v>
      </c>
      <c r="G15" s="29"/>
      <c r="H15" s="46">
        <f t="shared" si="1"/>
        <v>0</v>
      </c>
    </row>
    <row r="16" spans="2:18" ht="21.75" customHeight="1" x14ac:dyDescent="0.3">
      <c r="B16" s="28"/>
      <c r="C16" s="19"/>
      <c r="D16" s="19"/>
      <c r="E16" s="19"/>
      <c r="F16" s="43">
        <f t="shared" si="0"/>
        <v>0</v>
      </c>
      <c r="G16" s="29"/>
      <c r="H16" s="46">
        <f t="shared" si="1"/>
        <v>0</v>
      </c>
    </row>
    <row r="17" spans="2:8" ht="21.75" customHeight="1" x14ac:dyDescent="0.3">
      <c r="B17" s="28"/>
      <c r="C17" s="19"/>
      <c r="D17" s="19"/>
      <c r="E17" s="19"/>
      <c r="F17" s="43">
        <f t="shared" si="0"/>
        <v>0</v>
      </c>
      <c r="G17" s="29"/>
      <c r="H17" s="46">
        <f t="shared" si="1"/>
        <v>0</v>
      </c>
    </row>
    <row r="18" spans="2:8" ht="21.75" customHeight="1" x14ac:dyDescent="0.3">
      <c r="B18" s="28"/>
      <c r="C18" s="19"/>
      <c r="D18" s="19"/>
      <c r="E18" s="19"/>
      <c r="F18" s="43">
        <f t="shared" si="0"/>
        <v>0</v>
      </c>
      <c r="G18" s="29"/>
      <c r="H18" s="46">
        <f t="shared" si="1"/>
        <v>0</v>
      </c>
    </row>
    <row r="19" spans="2:8" ht="21.75" customHeight="1" x14ac:dyDescent="0.3">
      <c r="B19" s="28"/>
      <c r="C19" s="19"/>
      <c r="D19" s="19"/>
      <c r="E19" s="19"/>
      <c r="F19" s="43">
        <f t="shared" si="0"/>
        <v>0</v>
      </c>
      <c r="G19" s="29"/>
      <c r="H19" s="46">
        <f t="shared" si="1"/>
        <v>0</v>
      </c>
    </row>
    <row r="20" spans="2:8" ht="21.75" customHeight="1" x14ac:dyDescent="0.3">
      <c r="B20" s="28"/>
      <c r="C20" s="19"/>
      <c r="D20" s="19"/>
      <c r="E20" s="19"/>
      <c r="F20" s="43">
        <f t="shared" si="0"/>
        <v>0</v>
      </c>
      <c r="G20" s="29"/>
      <c r="H20" s="46">
        <f t="shared" si="1"/>
        <v>0</v>
      </c>
    </row>
    <row r="21" spans="2:8" ht="21.75" customHeight="1" x14ac:dyDescent="0.3">
      <c r="B21" s="28"/>
      <c r="C21" s="19"/>
      <c r="D21" s="19"/>
      <c r="E21" s="19"/>
      <c r="F21" s="43">
        <f t="shared" si="0"/>
        <v>0</v>
      </c>
      <c r="G21" s="29"/>
      <c r="H21" s="46">
        <f t="shared" si="1"/>
        <v>0</v>
      </c>
    </row>
    <row r="22" spans="2:8" ht="21.75" customHeight="1" x14ac:dyDescent="0.3">
      <c r="B22" s="28"/>
      <c r="C22" s="19"/>
      <c r="D22" s="19"/>
      <c r="E22" s="19"/>
      <c r="F22" s="43">
        <f t="shared" si="0"/>
        <v>0</v>
      </c>
      <c r="G22" s="29"/>
      <c r="H22" s="46">
        <f t="shared" si="1"/>
        <v>0</v>
      </c>
    </row>
    <row r="23" spans="2:8" ht="21.75" customHeight="1" x14ac:dyDescent="0.3">
      <c r="B23" s="28"/>
      <c r="C23" s="19"/>
      <c r="D23" s="19"/>
      <c r="E23" s="19"/>
      <c r="F23" s="43">
        <f t="shared" si="0"/>
        <v>0</v>
      </c>
      <c r="G23" s="29"/>
      <c r="H23" s="46">
        <f t="shared" si="1"/>
        <v>0</v>
      </c>
    </row>
    <row r="24" spans="2:8" ht="21.75" customHeight="1" x14ac:dyDescent="0.3">
      <c r="B24" s="28"/>
      <c r="C24" s="19"/>
      <c r="D24" s="19"/>
      <c r="E24" s="19"/>
      <c r="F24" s="43">
        <f t="shared" si="0"/>
        <v>0</v>
      </c>
      <c r="G24" s="29"/>
      <c r="H24" s="46">
        <f t="shared" si="1"/>
        <v>0</v>
      </c>
    </row>
    <row r="25" spans="2:8" ht="21.75" customHeight="1" x14ac:dyDescent="0.3">
      <c r="B25" s="28"/>
      <c r="C25" s="19"/>
      <c r="D25" s="19"/>
      <c r="E25" s="19"/>
      <c r="F25" s="43">
        <f t="shared" si="0"/>
        <v>0</v>
      </c>
      <c r="G25" s="29"/>
      <c r="H25" s="46">
        <f t="shared" si="1"/>
        <v>0</v>
      </c>
    </row>
    <row r="26" spans="2:8" ht="21.75" customHeight="1" x14ac:dyDescent="0.3">
      <c r="B26" s="28"/>
      <c r="C26" s="19"/>
      <c r="D26" s="19"/>
      <c r="E26" s="19"/>
      <c r="F26" s="43">
        <f t="shared" si="0"/>
        <v>0</v>
      </c>
      <c r="G26" s="29"/>
      <c r="H26" s="46">
        <f t="shared" si="1"/>
        <v>0</v>
      </c>
    </row>
    <row r="27" spans="2:8" ht="21.75" customHeight="1" x14ac:dyDescent="0.3">
      <c r="B27" s="28"/>
      <c r="C27" s="19"/>
      <c r="D27" s="19"/>
      <c r="E27" s="19"/>
      <c r="F27" s="43">
        <f t="shared" si="0"/>
        <v>0</v>
      </c>
      <c r="G27" s="29"/>
      <c r="H27" s="46">
        <f t="shared" si="1"/>
        <v>0</v>
      </c>
    </row>
    <row r="28" spans="2:8" ht="21.75" customHeight="1" x14ac:dyDescent="0.3">
      <c r="B28" s="28"/>
      <c r="C28" s="19"/>
      <c r="D28" s="19"/>
      <c r="E28" s="19"/>
      <c r="F28" s="43">
        <f t="shared" si="0"/>
        <v>0</v>
      </c>
      <c r="G28" s="29"/>
      <c r="H28" s="46">
        <f t="shared" si="1"/>
        <v>0</v>
      </c>
    </row>
    <row r="29" spans="2:8" ht="21.75" customHeight="1" x14ac:dyDescent="0.3">
      <c r="B29" s="28"/>
      <c r="C29" s="19"/>
      <c r="D29" s="19"/>
      <c r="E29" s="19"/>
      <c r="F29" s="43">
        <f t="shared" si="0"/>
        <v>0</v>
      </c>
      <c r="G29" s="29"/>
      <c r="H29" s="46">
        <f t="shared" si="1"/>
        <v>0</v>
      </c>
    </row>
    <row r="30" spans="2:8" ht="21.75" customHeight="1" x14ac:dyDescent="0.3">
      <c r="B30" s="28"/>
      <c r="C30" s="19"/>
      <c r="D30" s="19"/>
      <c r="E30" s="19"/>
      <c r="F30" s="43">
        <f t="shared" si="0"/>
        <v>0</v>
      </c>
      <c r="G30" s="29"/>
      <c r="H30" s="46">
        <f t="shared" si="1"/>
        <v>0</v>
      </c>
    </row>
    <row r="31" spans="2:8" ht="21.75" customHeight="1" x14ac:dyDescent="0.3">
      <c r="B31" s="28"/>
      <c r="C31" s="19"/>
      <c r="D31" s="19"/>
      <c r="E31" s="19"/>
      <c r="F31" s="43">
        <f t="shared" si="0"/>
        <v>0</v>
      </c>
      <c r="G31" s="29"/>
      <c r="H31" s="46">
        <f t="shared" si="1"/>
        <v>0</v>
      </c>
    </row>
    <row r="32" spans="2:8" ht="21.75" customHeight="1" x14ac:dyDescent="0.3">
      <c r="B32" s="28"/>
      <c r="C32" s="19"/>
      <c r="D32" s="19"/>
      <c r="E32" s="19"/>
      <c r="F32" s="43">
        <f t="shared" si="0"/>
        <v>0</v>
      </c>
      <c r="G32" s="29"/>
      <c r="H32" s="46">
        <f t="shared" si="1"/>
        <v>0</v>
      </c>
    </row>
    <row r="33" spans="2:8" ht="21.75" customHeight="1" x14ac:dyDescent="0.3">
      <c r="B33" s="28"/>
      <c r="C33" s="19"/>
      <c r="D33" s="19"/>
      <c r="E33" s="19"/>
      <c r="F33" s="43">
        <f t="shared" si="0"/>
        <v>0</v>
      </c>
      <c r="G33" s="29"/>
      <c r="H33" s="46">
        <f t="shared" si="1"/>
        <v>0</v>
      </c>
    </row>
    <row r="34" spans="2:8" ht="21.75" customHeight="1" x14ac:dyDescent="0.3">
      <c r="B34" s="28"/>
      <c r="C34" s="19"/>
      <c r="D34" s="19"/>
      <c r="E34" s="19"/>
      <c r="F34" s="43">
        <f t="shared" si="0"/>
        <v>0</v>
      </c>
      <c r="G34" s="29"/>
      <c r="H34" s="46">
        <f t="shared" si="1"/>
        <v>0</v>
      </c>
    </row>
    <row r="35" spans="2:8" ht="21.75" customHeight="1" x14ac:dyDescent="0.3">
      <c r="B35" s="28"/>
      <c r="C35" s="19"/>
      <c r="D35" s="19"/>
      <c r="E35" s="19"/>
      <c r="F35" s="43">
        <f t="shared" si="0"/>
        <v>0</v>
      </c>
      <c r="G35" s="29"/>
      <c r="H35" s="46">
        <f t="shared" si="1"/>
        <v>0</v>
      </c>
    </row>
    <row r="36" spans="2:8" ht="21.75" customHeight="1" x14ac:dyDescent="0.3">
      <c r="B36" s="28"/>
      <c r="C36" s="19"/>
      <c r="D36" s="19"/>
      <c r="E36" s="19"/>
      <c r="F36" s="43">
        <f t="shared" si="0"/>
        <v>0</v>
      </c>
      <c r="G36" s="29"/>
      <c r="H36" s="46">
        <f t="shared" si="1"/>
        <v>0</v>
      </c>
    </row>
    <row r="37" spans="2:8" ht="21.75" customHeight="1" x14ac:dyDescent="0.3">
      <c r="B37" s="28"/>
      <c r="C37" s="19"/>
      <c r="D37" s="19"/>
      <c r="E37" s="19"/>
      <c r="F37" s="43">
        <f t="shared" si="0"/>
        <v>0</v>
      </c>
      <c r="G37" s="29"/>
      <c r="H37" s="46">
        <f t="shared" si="1"/>
        <v>0</v>
      </c>
    </row>
    <row r="38" spans="2:8" ht="21.75" customHeight="1" x14ac:dyDescent="0.3">
      <c r="B38" s="28"/>
      <c r="C38" s="19"/>
      <c r="D38" s="19"/>
      <c r="E38" s="19"/>
      <c r="F38" s="43">
        <f t="shared" si="0"/>
        <v>0</v>
      </c>
      <c r="G38" s="29"/>
      <c r="H38" s="46">
        <f t="shared" si="1"/>
        <v>0</v>
      </c>
    </row>
    <row r="39" spans="2:8" ht="21.75" customHeight="1" x14ac:dyDescent="0.3">
      <c r="B39" s="28"/>
      <c r="C39" s="19"/>
      <c r="D39" s="19"/>
      <c r="E39" s="19"/>
      <c r="F39" s="43">
        <f t="shared" si="0"/>
        <v>0</v>
      </c>
      <c r="G39" s="29"/>
      <c r="H39" s="46">
        <f t="shared" si="1"/>
        <v>0</v>
      </c>
    </row>
    <row r="40" spans="2:8" ht="21.75" customHeight="1" x14ac:dyDescent="0.3">
      <c r="B40" s="28"/>
      <c r="C40" s="19"/>
      <c r="D40" s="19"/>
      <c r="E40" s="19"/>
      <c r="F40" s="43">
        <f t="shared" si="0"/>
        <v>0</v>
      </c>
      <c r="G40" s="29"/>
      <c r="H40" s="46">
        <f t="shared" si="1"/>
        <v>0</v>
      </c>
    </row>
    <row r="41" spans="2:8" ht="21.75" customHeight="1" x14ac:dyDescent="0.3">
      <c r="B41" s="28"/>
      <c r="C41" s="19"/>
      <c r="D41" s="19"/>
      <c r="E41" s="19"/>
      <c r="F41" s="43">
        <f t="shared" si="0"/>
        <v>0</v>
      </c>
      <c r="G41" s="29"/>
      <c r="H41" s="46">
        <f t="shared" si="1"/>
        <v>0</v>
      </c>
    </row>
    <row r="42" spans="2:8" ht="21.75" customHeight="1" x14ac:dyDescent="0.3">
      <c r="B42" s="28"/>
      <c r="C42" s="19"/>
      <c r="D42" s="19"/>
      <c r="E42" s="19"/>
      <c r="F42" s="43">
        <f t="shared" si="0"/>
        <v>0</v>
      </c>
      <c r="G42" s="29"/>
      <c r="H42" s="46">
        <f t="shared" si="1"/>
        <v>0</v>
      </c>
    </row>
    <row r="43" spans="2:8" ht="21.75" customHeight="1" x14ac:dyDescent="0.3">
      <c r="B43" s="28"/>
      <c r="C43" s="19"/>
      <c r="D43" s="19"/>
      <c r="E43" s="19"/>
      <c r="F43" s="43">
        <f t="shared" si="0"/>
        <v>0</v>
      </c>
      <c r="G43" s="29"/>
      <c r="H43" s="46">
        <f t="shared" si="1"/>
        <v>0</v>
      </c>
    </row>
    <row r="44" spans="2:8" ht="21.75" customHeight="1" x14ac:dyDescent="0.3">
      <c r="B44" s="28"/>
      <c r="C44" s="19"/>
      <c r="D44" s="19"/>
      <c r="E44" s="19"/>
      <c r="F44" s="43">
        <f t="shared" si="0"/>
        <v>0</v>
      </c>
      <c r="G44" s="29"/>
      <c r="H44" s="46">
        <f t="shared" si="1"/>
        <v>0</v>
      </c>
    </row>
    <row r="45" spans="2:8" ht="21.75" customHeight="1" x14ac:dyDescent="0.3">
      <c r="B45" s="28"/>
      <c r="C45" s="19"/>
      <c r="D45" s="19"/>
      <c r="E45" s="19"/>
      <c r="F45" s="43">
        <f t="shared" si="0"/>
        <v>0</v>
      </c>
      <c r="G45" s="29"/>
      <c r="H45" s="46">
        <f t="shared" si="1"/>
        <v>0</v>
      </c>
    </row>
    <row r="46" spans="2:8" ht="21.75" customHeight="1" x14ac:dyDescent="0.3">
      <c r="B46" s="28"/>
      <c r="C46" s="19"/>
      <c r="D46" s="19"/>
      <c r="E46" s="19"/>
      <c r="F46" s="43">
        <f t="shared" si="0"/>
        <v>0</v>
      </c>
      <c r="G46" s="29"/>
      <c r="H46" s="46">
        <f t="shared" si="1"/>
        <v>0</v>
      </c>
    </row>
    <row r="47" spans="2:8" ht="21.75" customHeight="1" x14ac:dyDescent="0.3">
      <c r="B47" s="28"/>
      <c r="C47" s="19"/>
      <c r="D47" s="19"/>
      <c r="E47" s="19"/>
      <c r="F47" s="43">
        <f t="shared" si="0"/>
        <v>0</v>
      </c>
      <c r="G47" s="29"/>
      <c r="H47" s="46">
        <f t="shared" si="1"/>
        <v>0</v>
      </c>
    </row>
    <row r="48" spans="2:8" ht="21.75" customHeight="1" x14ac:dyDescent="0.3">
      <c r="B48" s="28"/>
      <c r="C48" s="19"/>
      <c r="D48" s="19"/>
      <c r="E48" s="19"/>
      <c r="F48" s="43">
        <f t="shared" si="0"/>
        <v>0</v>
      </c>
      <c r="G48" s="29"/>
      <c r="H48" s="46">
        <f t="shared" si="1"/>
        <v>0</v>
      </c>
    </row>
    <row r="49" spans="2:8" ht="21.75" customHeight="1" x14ac:dyDescent="0.3">
      <c r="B49" s="28"/>
      <c r="C49" s="19"/>
      <c r="D49" s="19"/>
      <c r="E49" s="19"/>
      <c r="F49" s="43">
        <f t="shared" si="0"/>
        <v>0</v>
      </c>
      <c r="G49" s="29"/>
      <c r="H49" s="46">
        <f t="shared" si="1"/>
        <v>0</v>
      </c>
    </row>
    <row r="50" spans="2:8" ht="21.75" customHeight="1" x14ac:dyDescent="0.3">
      <c r="B50" s="28"/>
      <c r="C50" s="19"/>
      <c r="D50" s="19"/>
      <c r="E50" s="19"/>
      <c r="F50" s="43">
        <f t="shared" si="0"/>
        <v>0</v>
      </c>
      <c r="G50" s="29"/>
      <c r="H50" s="46">
        <f t="shared" si="1"/>
        <v>0</v>
      </c>
    </row>
    <row r="51" spans="2:8" ht="21.75" customHeight="1" x14ac:dyDescent="0.3">
      <c r="B51" s="28"/>
      <c r="C51" s="19"/>
      <c r="D51" s="19"/>
      <c r="E51" s="19"/>
      <c r="F51" s="43">
        <f t="shared" si="0"/>
        <v>0</v>
      </c>
      <c r="G51" s="29"/>
      <c r="H51" s="46">
        <f t="shared" si="1"/>
        <v>0</v>
      </c>
    </row>
    <row r="52" spans="2:8" ht="21.75" customHeight="1" x14ac:dyDescent="0.3">
      <c r="B52" s="28"/>
      <c r="C52" s="19"/>
      <c r="D52" s="19"/>
      <c r="E52" s="19"/>
      <c r="F52" s="43">
        <f t="shared" si="0"/>
        <v>0</v>
      </c>
      <c r="G52" s="29"/>
      <c r="H52" s="46">
        <f t="shared" si="1"/>
        <v>0</v>
      </c>
    </row>
    <row r="53" spans="2:8" ht="21.75" customHeight="1" x14ac:dyDescent="0.3">
      <c r="B53" s="28"/>
      <c r="C53" s="19"/>
      <c r="D53" s="19"/>
      <c r="E53" s="19"/>
      <c r="F53" s="43">
        <f t="shared" si="0"/>
        <v>0</v>
      </c>
      <c r="G53" s="29"/>
      <c r="H53" s="46">
        <f t="shared" si="1"/>
        <v>0</v>
      </c>
    </row>
    <row r="54" spans="2:8" ht="21.75" customHeight="1" x14ac:dyDescent="0.3">
      <c r="B54" s="28"/>
      <c r="C54" s="19"/>
      <c r="D54" s="19"/>
      <c r="E54" s="19"/>
      <c r="F54" s="43">
        <f t="shared" si="0"/>
        <v>0</v>
      </c>
      <c r="G54" s="29"/>
      <c r="H54" s="46">
        <f t="shared" si="1"/>
        <v>0</v>
      </c>
    </row>
    <row r="55" spans="2:8" ht="21.75" customHeight="1" x14ac:dyDescent="0.3">
      <c r="B55" s="28"/>
      <c r="C55" s="19"/>
      <c r="D55" s="19"/>
      <c r="E55" s="19"/>
      <c r="F55" s="43">
        <f t="shared" si="0"/>
        <v>0</v>
      </c>
      <c r="G55" s="29"/>
      <c r="H55" s="46">
        <f t="shared" si="1"/>
        <v>0</v>
      </c>
    </row>
    <row r="56" spans="2:8" ht="21.75" customHeight="1" x14ac:dyDescent="0.3">
      <c r="B56" s="28"/>
      <c r="C56" s="19"/>
      <c r="D56" s="19"/>
      <c r="E56" s="19"/>
      <c r="F56" s="43">
        <f t="shared" si="0"/>
        <v>0</v>
      </c>
      <c r="G56" s="29"/>
      <c r="H56" s="46">
        <f t="shared" si="1"/>
        <v>0</v>
      </c>
    </row>
    <row r="57" spans="2:8" ht="21.75" customHeight="1" x14ac:dyDescent="0.3">
      <c r="B57" s="28"/>
      <c r="C57" s="19"/>
      <c r="D57" s="19"/>
      <c r="E57" s="19"/>
      <c r="F57" s="43">
        <f t="shared" si="0"/>
        <v>0</v>
      </c>
      <c r="G57" s="29"/>
      <c r="H57" s="46">
        <f t="shared" si="1"/>
        <v>0</v>
      </c>
    </row>
    <row r="58" spans="2:8" ht="21.75" customHeight="1" x14ac:dyDescent="0.3">
      <c r="B58" s="28"/>
      <c r="C58" s="19"/>
      <c r="D58" s="19"/>
      <c r="E58" s="19"/>
      <c r="F58" s="43">
        <f t="shared" si="0"/>
        <v>0</v>
      </c>
      <c r="G58" s="29"/>
      <c r="H58" s="46">
        <f t="shared" si="1"/>
        <v>0</v>
      </c>
    </row>
    <row r="59" spans="2:8" ht="21.75" customHeight="1" x14ac:dyDescent="0.3">
      <c r="B59" s="28"/>
      <c r="C59" s="19"/>
      <c r="D59" s="19"/>
      <c r="E59" s="19"/>
      <c r="F59" s="43">
        <f t="shared" si="0"/>
        <v>0</v>
      </c>
      <c r="G59" s="29"/>
      <c r="H59" s="46">
        <f t="shared" si="1"/>
        <v>0</v>
      </c>
    </row>
    <row r="60" spans="2:8" ht="21.75" customHeight="1" x14ac:dyDescent="0.3">
      <c r="B60" s="28"/>
      <c r="C60" s="19"/>
      <c r="D60" s="19"/>
      <c r="E60" s="19"/>
      <c r="F60" s="43">
        <f t="shared" si="0"/>
        <v>0</v>
      </c>
      <c r="G60" s="29"/>
      <c r="H60" s="46">
        <f t="shared" si="1"/>
        <v>0</v>
      </c>
    </row>
    <row r="61" spans="2:8" ht="21.75" customHeight="1" x14ac:dyDescent="0.3">
      <c r="B61" s="28"/>
      <c r="C61" s="19"/>
      <c r="D61" s="19"/>
      <c r="E61" s="19"/>
      <c r="F61" s="43">
        <f t="shared" si="0"/>
        <v>0</v>
      </c>
      <c r="G61" s="29"/>
      <c r="H61" s="46">
        <f t="shared" si="1"/>
        <v>0</v>
      </c>
    </row>
    <row r="62" spans="2:8" ht="21.75" customHeight="1" x14ac:dyDescent="0.3">
      <c r="B62" s="28"/>
      <c r="C62" s="19"/>
      <c r="D62" s="19"/>
      <c r="E62" s="19"/>
      <c r="F62" s="43">
        <f t="shared" si="0"/>
        <v>0</v>
      </c>
      <c r="G62" s="29"/>
      <c r="H62" s="46">
        <f t="shared" si="1"/>
        <v>0</v>
      </c>
    </row>
    <row r="63" spans="2:8" ht="21.75" customHeight="1" x14ac:dyDescent="0.3">
      <c r="B63" s="28"/>
      <c r="C63" s="19"/>
      <c r="D63" s="19"/>
      <c r="E63" s="19"/>
      <c r="F63" s="43">
        <f t="shared" si="0"/>
        <v>0</v>
      </c>
      <c r="G63" s="29"/>
      <c r="H63" s="46">
        <f t="shared" si="1"/>
        <v>0</v>
      </c>
    </row>
    <row r="64" spans="2:8" ht="21.75" customHeight="1" x14ac:dyDescent="0.3">
      <c r="B64" s="28"/>
      <c r="C64" s="19"/>
      <c r="D64" s="19"/>
      <c r="E64" s="19"/>
      <c r="F64" s="43">
        <f t="shared" si="0"/>
        <v>0</v>
      </c>
      <c r="G64" s="29"/>
      <c r="H64" s="46">
        <f t="shared" si="1"/>
        <v>0</v>
      </c>
    </row>
    <row r="65" spans="2:8" ht="21.75" customHeight="1" x14ac:dyDescent="0.3">
      <c r="B65" s="28"/>
      <c r="C65" s="19"/>
      <c r="D65" s="19"/>
      <c r="E65" s="19"/>
      <c r="F65" s="43">
        <f t="shared" si="0"/>
        <v>0</v>
      </c>
      <c r="G65" s="29"/>
      <c r="H65" s="46">
        <f t="shared" si="1"/>
        <v>0</v>
      </c>
    </row>
    <row r="66" spans="2:8" ht="21.75" customHeight="1" x14ac:dyDescent="0.3">
      <c r="B66" s="28"/>
      <c r="C66" s="19"/>
      <c r="D66" s="19"/>
      <c r="E66" s="19"/>
      <c r="F66" s="43">
        <f t="shared" si="0"/>
        <v>0</v>
      </c>
      <c r="G66" s="29"/>
      <c r="H66" s="46">
        <f t="shared" si="1"/>
        <v>0</v>
      </c>
    </row>
    <row r="67" spans="2:8" ht="21.75" customHeight="1" x14ac:dyDescent="0.3">
      <c r="B67" s="28"/>
      <c r="C67" s="19"/>
      <c r="D67" s="19"/>
      <c r="E67" s="19"/>
      <c r="F67" s="43">
        <f t="shared" si="0"/>
        <v>0</v>
      </c>
      <c r="G67" s="29"/>
      <c r="H67" s="46">
        <f t="shared" si="1"/>
        <v>0</v>
      </c>
    </row>
    <row r="68" spans="2:8" ht="21.75" customHeight="1" x14ac:dyDescent="0.3">
      <c r="B68" s="28"/>
      <c r="C68" s="19"/>
      <c r="D68" s="19"/>
      <c r="E68" s="19"/>
      <c r="F68" s="43">
        <f t="shared" si="0"/>
        <v>0</v>
      </c>
      <c r="G68" s="29"/>
      <c r="H68" s="46">
        <f t="shared" si="1"/>
        <v>0</v>
      </c>
    </row>
    <row r="69" spans="2:8" ht="21.75" customHeight="1" x14ac:dyDescent="0.3">
      <c r="B69" s="28"/>
      <c r="C69" s="19"/>
      <c r="D69" s="19"/>
      <c r="E69" s="19"/>
      <c r="F69" s="43">
        <f t="shared" si="0"/>
        <v>0</v>
      </c>
      <c r="G69" s="29"/>
      <c r="H69" s="46">
        <f t="shared" si="1"/>
        <v>0</v>
      </c>
    </row>
    <row r="70" spans="2:8" ht="21.75" customHeight="1" x14ac:dyDescent="0.3">
      <c r="B70" s="28"/>
      <c r="C70" s="19"/>
      <c r="D70" s="19"/>
      <c r="E70" s="19"/>
      <c r="F70" s="43">
        <f t="shared" ref="F70:F100" si="2">C70+D70+E70</f>
        <v>0</v>
      </c>
      <c r="G70" s="29"/>
      <c r="H70" s="46">
        <f t="shared" ref="H70:H100" si="3">F70*G70</f>
        <v>0</v>
      </c>
    </row>
    <row r="71" spans="2:8" ht="21.75" customHeight="1" x14ac:dyDescent="0.3">
      <c r="B71" s="28"/>
      <c r="C71" s="19"/>
      <c r="D71" s="19"/>
      <c r="E71" s="19"/>
      <c r="F71" s="43">
        <f t="shared" si="2"/>
        <v>0</v>
      </c>
      <c r="G71" s="29"/>
      <c r="H71" s="46">
        <f t="shared" si="3"/>
        <v>0</v>
      </c>
    </row>
    <row r="72" spans="2:8" ht="21.75" customHeight="1" x14ac:dyDescent="0.3">
      <c r="B72" s="28"/>
      <c r="C72" s="19"/>
      <c r="D72" s="19"/>
      <c r="E72" s="19"/>
      <c r="F72" s="43">
        <f t="shared" si="2"/>
        <v>0</v>
      </c>
      <c r="G72" s="29"/>
      <c r="H72" s="46">
        <f t="shared" si="3"/>
        <v>0</v>
      </c>
    </row>
    <row r="73" spans="2:8" ht="21.75" customHeight="1" x14ac:dyDescent="0.3">
      <c r="B73" s="28"/>
      <c r="C73" s="19"/>
      <c r="D73" s="19"/>
      <c r="E73" s="19"/>
      <c r="F73" s="43">
        <f t="shared" si="2"/>
        <v>0</v>
      </c>
      <c r="G73" s="29"/>
      <c r="H73" s="46">
        <f t="shared" si="3"/>
        <v>0</v>
      </c>
    </row>
    <row r="74" spans="2:8" ht="21.75" customHeight="1" x14ac:dyDescent="0.3">
      <c r="B74" s="28"/>
      <c r="C74" s="19"/>
      <c r="D74" s="19"/>
      <c r="E74" s="19"/>
      <c r="F74" s="43">
        <f t="shared" si="2"/>
        <v>0</v>
      </c>
      <c r="G74" s="29"/>
      <c r="H74" s="46">
        <f t="shared" si="3"/>
        <v>0</v>
      </c>
    </row>
    <row r="75" spans="2:8" ht="21.75" customHeight="1" x14ac:dyDescent="0.3">
      <c r="B75" s="28"/>
      <c r="C75" s="19"/>
      <c r="D75" s="19"/>
      <c r="E75" s="19"/>
      <c r="F75" s="43">
        <f t="shared" si="2"/>
        <v>0</v>
      </c>
      <c r="G75" s="29"/>
      <c r="H75" s="46">
        <f t="shared" si="3"/>
        <v>0</v>
      </c>
    </row>
    <row r="76" spans="2:8" ht="21.75" customHeight="1" x14ac:dyDescent="0.3">
      <c r="B76" s="28"/>
      <c r="C76" s="19"/>
      <c r="D76" s="19"/>
      <c r="E76" s="19"/>
      <c r="F76" s="43">
        <f t="shared" si="2"/>
        <v>0</v>
      </c>
      <c r="G76" s="29"/>
      <c r="H76" s="46">
        <f t="shared" si="3"/>
        <v>0</v>
      </c>
    </row>
    <row r="77" spans="2:8" ht="21.75" customHeight="1" x14ac:dyDescent="0.3">
      <c r="B77" s="28"/>
      <c r="C77" s="19"/>
      <c r="D77" s="19"/>
      <c r="E77" s="19"/>
      <c r="F77" s="43">
        <f t="shared" si="2"/>
        <v>0</v>
      </c>
      <c r="G77" s="29"/>
      <c r="H77" s="46">
        <f t="shared" si="3"/>
        <v>0</v>
      </c>
    </row>
    <row r="78" spans="2:8" ht="21.75" customHeight="1" x14ac:dyDescent="0.3">
      <c r="B78" s="28"/>
      <c r="C78" s="19"/>
      <c r="D78" s="19"/>
      <c r="E78" s="19"/>
      <c r="F78" s="43">
        <f t="shared" si="2"/>
        <v>0</v>
      </c>
      <c r="G78" s="29"/>
      <c r="H78" s="46">
        <f t="shared" si="3"/>
        <v>0</v>
      </c>
    </row>
    <row r="79" spans="2:8" ht="21.75" customHeight="1" x14ac:dyDescent="0.3">
      <c r="B79" s="28"/>
      <c r="C79" s="19"/>
      <c r="D79" s="19"/>
      <c r="E79" s="19"/>
      <c r="F79" s="43">
        <f t="shared" si="2"/>
        <v>0</v>
      </c>
      <c r="G79" s="29"/>
      <c r="H79" s="46">
        <f t="shared" si="3"/>
        <v>0</v>
      </c>
    </row>
    <row r="80" spans="2:8" ht="21.75" customHeight="1" x14ac:dyDescent="0.3">
      <c r="B80" s="28"/>
      <c r="C80" s="19"/>
      <c r="D80" s="19"/>
      <c r="E80" s="19"/>
      <c r="F80" s="43">
        <f t="shared" si="2"/>
        <v>0</v>
      </c>
      <c r="G80" s="29"/>
      <c r="H80" s="46">
        <f t="shared" si="3"/>
        <v>0</v>
      </c>
    </row>
    <row r="81" spans="2:8" ht="21.75" customHeight="1" x14ac:dyDescent="0.3">
      <c r="B81" s="28"/>
      <c r="C81" s="19"/>
      <c r="D81" s="19"/>
      <c r="E81" s="19"/>
      <c r="F81" s="43">
        <f t="shared" si="2"/>
        <v>0</v>
      </c>
      <c r="G81" s="29"/>
      <c r="H81" s="46">
        <f t="shared" si="3"/>
        <v>0</v>
      </c>
    </row>
    <row r="82" spans="2:8" ht="21.75" customHeight="1" x14ac:dyDescent="0.3">
      <c r="B82" s="28"/>
      <c r="C82" s="19"/>
      <c r="D82" s="19"/>
      <c r="E82" s="19"/>
      <c r="F82" s="43">
        <f t="shared" si="2"/>
        <v>0</v>
      </c>
      <c r="G82" s="29"/>
      <c r="H82" s="46">
        <f t="shared" si="3"/>
        <v>0</v>
      </c>
    </row>
    <row r="83" spans="2:8" ht="21.75" customHeight="1" x14ac:dyDescent="0.3">
      <c r="B83" s="28"/>
      <c r="C83" s="19"/>
      <c r="D83" s="19"/>
      <c r="E83" s="19"/>
      <c r="F83" s="43">
        <f t="shared" si="2"/>
        <v>0</v>
      </c>
      <c r="G83" s="29"/>
      <c r="H83" s="46">
        <f t="shared" si="3"/>
        <v>0</v>
      </c>
    </row>
    <row r="84" spans="2:8" ht="21.75" customHeight="1" x14ac:dyDescent="0.3">
      <c r="B84" s="28"/>
      <c r="C84" s="19"/>
      <c r="D84" s="19"/>
      <c r="E84" s="19"/>
      <c r="F84" s="43">
        <f t="shared" si="2"/>
        <v>0</v>
      </c>
      <c r="G84" s="29"/>
      <c r="H84" s="46">
        <f t="shared" si="3"/>
        <v>0</v>
      </c>
    </row>
    <row r="85" spans="2:8" ht="21.75" customHeight="1" x14ac:dyDescent="0.3">
      <c r="B85" s="28"/>
      <c r="C85" s="19"/>
      <c r="D85" s="19"/>
      <c r="E85" s="19"/>
      <c r="F85" s="43">
        <f t="shared" si="2"/>
        <v>0</v>
      </c>
      <c r="G85" s="29"/>
      <c r="H85" s="46">
        <f t="shared" si="3"/>
        <v>0</v>
      </c>
    </row>
    <row r="86" spans="2:8" ht="21.75" customHeight="1" x14ac:dyDescent="0.3">
      <c r="B86" s="28"/>
      <c r="C86" s="19"/>
      <c r="D86" s="19"/>
      <c r="E86" s="19"/>
      <c r="F86" s="43">
        <f t="shared" si="2"/>
        <v>0</v>
      </c>
      <c r="G86" s="29"/>
      <c r="H86" s="46">
        <f t="shared" si="3"/>
        <v>0</v>
      </c>
    </row>
    <row r="87" spans="2:8" ht="21.75" customHeight="1" x14ac:dyDescent="0.3">
      <c r="B87" s="28"/>
      <c r="C87" s="19"/>
      <c r="D87" s="19"/>
      <c r="E87" s="19"/>
      <c r="F87" s="43">
        <f t="shared" si="2"/>
        <v>0</v>
      </c>
      <c r="G87" s="29"/>
      <c r="H87" s="46">
        <f t="shared" si="3"/>
        <v>0</v>
      </c>
    </row>
    <row r="88" spans="2:8" ht="21.75" customHeight="1" x14ac:dyDescent="0.3">
      <c r="B88" s="28"/>
      <c r="C88" s="19"/>
      <c r="D88" s="19"/>
      <c r="E88" s="19"/>
      <c r="F88" s="43">
        <f t="shared" si="2"/>
        <v>0</v>
      </c>
      <c r="G88" s="29"/>
      <c r="H88" s="46">
        <f t="shared" si="3"/>
        <v>0</v>
      </c>
    </row>
    <row r="89" spans="2:8" ht="21.75" customHeight="1" x14ac:dyDescent="0.3">
      <c r="B89" s="28"/>
      <c r="C89" s="19"/>
      <c r="D89" s="19"/>
      <c r="E89" s="19"/>
      <c r="F89" s="43">
        <f t="shared" si="2"/>
        <v>0</v>
      </c>
      <c r="G89" s="29"/>
      <c r="H89" s="46">
        <f t="shared" si="3"/>
        <v>0</v>
      </c>
    </row>
    <row r="90" spans="2:8" ht="21.75" customHeight="1" x14ac:dyDescent="0.3">
      <c r="B90" s="28"/>
      <c r="C90" s="19"/>
      <c r="D90" s="19"/>
      <c r="E90" s="19"/>
      <c r="F90" s="43">
        <f t="shared" si="2"/>
        <v>0</v>
      </c>
      <c r="G90" s="29"/>
      <c r="H90" s="46">
        <f t="shared" si="3"/>
        <v>0</v>
      </c>
    </row>
    <row r="91" spans="2:8" ht="21.75" customHeight="1" x14ac:dyDescent="0.3">
      <c r="B91" s="28"/>
      <c r="C91" s="19"/>
      <c r="D91" s="19"/>
      <c r="E91" s="19"/>
      <c r="F91" s="43">
        <f t="shared" si="2"/>
        <v>0</v>
      </c>
      <c r="G91" s="29"/>
      <c r="H91" s="46">
        <f t="shared" si="3"/>
        <v>0</v>
      </c>
    </row>
    <row r="92" spans="2:8" ht="21.75" customHeight="1" x14ac:dyDescent="0.3">
      <c r="B92" s="28"/>
      <c r="C92" s="19"/>
      <c r="D92" s="19"/>
      <c r="E92" s="19"/>
      <c r="F92" s="43">
        <f t="shared" si="2"/>
        <v>0</v>
      </c>
      <c r="G92" s="29"/>
      <c r="H92" s="46">
        <f t="shared" si="3"/>
        <v>0</v>
      </c>
    </row>
    <row r="93" spans="2:8" ht="21.75" customHeight="1" x14ac:dyDescent="0.3">
      <c r="B93" s="28"/>
      <c r="C93" s="19"/>
      <c r="D93" s="19"/>
      <c r="E93" s="19"/>
      <c r="F93" s="43">
        <f t="shared" si="2"/>
        <v>0</v>
      </c>
      <c r="G93" s="29"/>
      <c r="H93" s="46">
        <f t="shared" si="3"/>
        <v>0</v>
      </c>
    </row>
    <row r="94" spans="2:8" ht="21.75" customHeight="1" x14ac:dyDescent="0.3">
      <c r="B94" s="28"/>
      <c r="C94" s="19"/>
      <c r="D94" s="19"/>
      <c r="E94" s="19"/>
      <c r="F94" s="43">
        <f t="shared" si="2"/>
        <v>0</v>
      </c>
      <c r="G94" s="29"/>
      <c r="H94" s="46">
        <f t="shared" si="3"/>
        <v>0</v>
      </c>
    </row>
    <row r="95" spans="2:8" ht="21.75" customHeight="1" x14ac:dyDescent="0.3">
      <c r="B95" s="28"/>
      <c r="C95" s="19"/>
      <c r="D95" s="19"/>
      <c r="E95" s="19"/>
      <c r="F95" s="43">
        <f t="shared" si="2"/>
        <v>0</v>
      </c>
      <c r="G95" s="29"/>
      <c r="H95" s="46">
        <f t="shared" si="3"/>
        <v>0</v>
      </c>
    </row>
    <row r="96" spans="2:8" ht="21.75" customHeight="1" x14ac:dyDescent="0.3">
      <c r="B96" s="28"/>
      <c r="C96" s="19"/>
      <c r="D96" s="19"/>
      <c r="E96" s="19"/>
      <c r="F96" s="43">
        <f t="shared" si="2"/>
        <v>0</v>
      </c>
      <c r="G96" s="29"/>
      <c r="H96" s="46">
        <f t="shared" si="3"/>
        <v>0</v>
      </c>
    </row>
    <row r="97" spans="2:8" ht="21.75" customHeight="1" x14ac:dyDescent="0.3">
      <c r="B97" s="28"/>
      <c r="C97" s="19"/>
      <c r="D97" s="19"/>
      <c r="E97" s="19"/>
      <c r="F97" s="43">
        <f t="shared" si="2"/>
        <v>0</v>
      </c>
      <c r="G97" s="29"/>
      <c r="H97" s="46">
        <f t="shared" si="3"/>
        <v>0</v>
      </c>
    </row>
    <row r="98" spans="2:8" ht="21.75" customHeight="1" x14ac:dyDescent="0.3">
      <c r="B98" s="28"/>
      <c r="C98" s="19"/>
      <c r="D98" s="19"/>
      <c r="E98" s="19"/>
      <c r="F98" s="43">
        <f t="shared" si="2"/>
        <v>0</v>
      </c>
      <c r="G98" s="29"/>
      <c r="H98" s="46">
        <f t="shared" si="3"/>
        <v>0</v>
      </c>
    </row>
    <row r="99" spans="2:8" ht="21.75" customHeight="1" x14ac:dyDescent="0.3">
      <c r="B99" s="28"/>
      <c r="C99" s="19"/>
      <c r="D99" s="19"/>
      <c r="E99" s="19"/>
      <c r="F99" s="43">
        <f t="shared" si="2"/>
        <v>0</v>
      </c>
      <c r="G99" s="29"/>
      <c r="H99" s="46">
        <f t="shared" si="3"/>
        <v>0</v>
      </c>
    </row>
    <row r="100" spans="2:8" ht="21.75" customHeight="1" x14ac:dyDescent="0.3">
      <c r="B100" s="28"/>
      <c r="C100" s="19"/>
      <c r="D100" s="19"/>
      <c r="E100" s="19"/>
      <c r="F100" s="43">
        <f t="shared" si="2"/>
        <v>0</v>
      </c>
      <c r="G100" s="29"/>
      <c r="H100" s="46">
        <f t="shared" si="3"/>
        <v>0</v>
      </c>
    </row>
  </sheetData>
  <sheetProtection algorithmName="SHA-512" hashValue="kqogloeuEQ3o+cmJLOnjwzhCWgE9zCpGb4sYpPI/Q+47fppT3aRyhFed/XXm0Jsxi4SE695m3tRe+RHUj9PPiw==" saltValue="TZj7CoHJETqRvOXSAmHbhA==" spinCount="100000" sheet="1" selectLockedCells="1"/>
  <mergeCells count="1">
    <mergeCell ref="B2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5"/>
  <sheetViews>
    <sheetView zoomScaleNormal="100" workbookViewId="0"/>
  </sheetViews>
  <sheetFormatPr defaultColWidth="9.109375" defaultRowHeight="14.4" x14ac:dyDescent="0.3"/>
  <cols>
    <col min="1" max="7" width="20.6640625" style="7" customWidth="1"/>
    <col min="8" max="16384" width="9.109375" style="7"/>
  </cols>
  <sheetData>
    <row r="1" spans="1:5" x14ac:dyDescent="0.3">
      <c r="A1" s="17" t="s">
        <v>42</v>
      </c>
      <c r="B1" s="17" t="s">
        <v>13</v>
      </c>
      <c r="C1" s="17" t="s">
        <v>56</v>
      </c>
      <c r="D1" s="17" t="s">
        <v>57</v>
      </c>
      <c r="E1" s="17" t="s">
        <v>165</v>
      </c>
    </row>
    <row r="2" spans="1:5" x14ac:dyDescent="0.3">
      <c r="A2" s="7" t="s">
        <v>43</v>
      </c>
      <c r="B2" s="7" t="s">
        <v>54</v>
      </c>
      <c r="C2" s="25" t="s">
        <v>58</v>
      </c>
      <c r="D2" s="7" t="s">
        <v>59</v>
      </c>
      <c r="E2" s="26">
        <f>ROUND((SUBSTITUTE(SUBSTITUTE(VLOOKUP(C2,Dados!C:D,2,FALSE),"$",""),".",",")),2)</f>
        <v>7.64</v>
      </c>
    </row>
    <row r="3" spans="1:5" x14ac:dyDescent="0.3">
      <c r="A3" s="7" t="s">
        <v>44</v>
      </c>
      <c r="B3" s="7" t="s">
        <v>55</v>
      </c>
      <c r="C3" s="7" t="s">
        <v>60</v>
      </c>
      <c r="D3" s="7" t="s">
        <v>59</v>
      </c>
      <c r="E3" s="26">
        <f>ROUND((SUBSTITUTE(SUBSTITUTE(VLOOKUP(C3,Dados!C:D,2,FALSE),"$",""),".",",")),2)</f>
        <v>7.64</v>
      </c>
    </row>
    <row r="4" spans="1:5" x14ac:dyDescent="0.3">
      <c r="A4" s="7" t="s">
        <v>46</v>
      </c>
      <c r="C4" s="7" t="s">
        <v>61</v>
      </c>
      <c r="D4" s="7" t="s">
        <v>62</v>
      </c>
      <c r="E4" s="26">
        <f>ROUND((SUBSTITUTE(SUBSTITUTE(VLOOKUP(C4,Dados!C:D,2,FALSE),"$",""),".",",")),2)</f>
        <v>10.33</v>
      </c>
    </row>
    <row r="5" spans="1:5" x14ac:dyDescent="0.3">
      <c r="A5" s="7" t="s">
        <v>45</v>
      </c>
      <c r="C5" s="7" t="s">
        <v>63</v>
      </c>
      <c r="D5" s="7" t="s">
        <v>64</v>
      </c>
      <c r="E5" s="26">
        <f>ROUND((SUBSTITUTE(SUBSTITUTE(VLOOKUP(C5,Dados!C:D,2,FALSE),"$",""),".",",")),2)</f>
        <v>9.77</v>
      </c>
    </row>
    <row r="6" spans="1:5" x14ac:dyDescent="0.3">
      <c r="A6" s="7" t="s">
        <v>47</v>
      </c>
      <c r="C6" s="7" t="s">
        <v>65</v>
      </c>
      <c r="D6" s="7" t="s">
        <v>66</v>
      </c>
      <c r="E6" s="26">
        <f>ROUND((SUBSTITUTE(SUBSTITUTE(VLOOKUP(C6,Dados!C:D,2,FALSE),"$",""),".",",")),2)</f>
        <v>7.19</v>
      </c>
    </row>
    <row r="7" spans="1:5" x14ac:dyDescent="0.3">
      <c r="A7" s="7" t="s">
        <v>50</v>
      </c>
      <c r="C7" s="7" t="s">
        <v>67</v>
      </c>
      <c r="D7" s="7" t="s">
        <v>66</v>
      </c>
      <c r="E7" s="26">
        <f>ROUND((SUBSTITUTE(SUBSTITUTE(VLOOKUP(C7,Dados!C:D,2,FALSE),"$",""),".",",")),2)</f>
        <v>7.19</v>
      </c>
    </row>
    <row r="8" spans="1:5" x14ac:dyDescent="0.3">
      <c r="C8" s="7" t="s">
        <v>68</v>
      </c>
      <c r="D8" s="7" t="s">
        <v>69</v>
      </c>
      <c r="E8" s="26">
        <f>ROUND((SUBSTITUTE(SUBSTITUTE(VLOOKUP(C8,Dados!C:D,2,FALSE),"$",""),".",",")),2)</f>
        <v>7.46</v>
      </c>
    </row>
    <row r="9" spans="1:5" x14ac:dyDescent="0.3">
      <c r="C9" s="7" t="s">
        <v>70</v>
      </c>
      <c r="D9" s="7" t="s">
        <v>71</v>
      </c>
      <c r="E9" s="26">
        <f>ROUND((SUBSTITUTE(SUBSTITUTE(VLOOKUP(C9,Dados!C:D,2,FALSE),"$",""),".",",")),2)</f>
        <v>10</v>
      </c>
    </row>
    <row r="10" spans="1:5" x14ac:dyDescent="0.3">
      <c r="C10" s="7" t="s">
        <v>72</v>
      </c>
      <c r="D10" s="7" t="s">
        <v>62</v>
      </c>
      <c r="E10" s="26">
        <f>ROUND((SUBSTITUTE(SUBSTITUTE(VLOOKUP(C10,Dados!C:D,2,FALSE),"$",""),".",",")),2)</f>
        <v>10.33</v>
      </c>
    </row>
    <row r="11" spans="1:5" x14ac:dyDescent="0.3">
      <c r="C11" s="7" t="s">
        <v>73</v>
      </c>
      <c r="D11" s="7" t="s">
        <v>64</v>
      </c>
      <c r="E11" s="26">
        <f>ROUND((SUBSTITUTE(SUBSTITUTE(VLOOKUP(C11,Dados!C:D,2,FALSE),"$",""),".",",")),2)</f>
        <v>9.77</v>
      </c>
    </row>
    <row r="12" spans="1:5" x14ac:dyDescent="0.3">
      <c r="C12" s="7" t="s">
        <v>74</v>
      </c>
      <c r="D12" s="7" t="s">
        <v>64</v>
      </c>
      <c r="E12" s="26">
        <f>ROUND((SUBSTITUTE(SUBSTITUTE(VLOOKUP(C12,Dados!C:D,2,FALSE),"$",""),".",",")),2)</f>
        <v>9.77</v>
      </c>
    </row>
    <row r="13" spans="1:5" x14ac:dyDescent="0.3">
      <c r="C13" s="7" t="s">
        <v>75</v>
      </c>
      <c r="D13" s="7" t="s">
        <v>69</v>
      </c>
      <c r="E13" s="26">
        <f>ROUND((SUBSTITUTE(SUBSTITUTE(VLOOKUP(C13,Dados!C:D,2,FALSE),"$",""),".",",")),2)</f>
        <v>7.46</v>
      </c>
    </row>
    <row r="14" spans="1:5" x14ac:dyDescent="0.3">
      <c r="C14" s="7" t="s">
        <v>76</v>
      </c>
      <c r="D14" s="7" t="s">
        <v>77</v>
      </c>
      <c r="E14" s="26">
        <f>ROUND((SUBSTITUTE(SUBSTITUTE(VLOOKUP(C14,Dados!C:D,2,FALSE),"$",""),".",",")),2)</f>
        <v>7.57</v>
      </c>
    </row>
    <row r="15" spans="1:5" x14ac:dyDescent="0.3">
      <c r="C15" s="7" t="s">
        <v>78</v>
      </c>
      <c r="D15" s="7" t="s">
        <v>59</v>
      </c>
      <c r="E15" s="26">
        <f>ROUND((SUBSTITUTE(SUBSTITUTE(VLOOKUP(C15,Dados!C:D,2,FALSE),"$",""),".",",")),2)</f>
        <v>7.64</v>
      </c>
    </row>
    <row r="16" spans="1:5" x14ac:dyDescent="0.3">
      <c r="C16" s="7" t="s">
        <v>79</v>
      </c>
      <c r="D16" s="7" t="s">
        <v>62</v>
      </c>
      <c r="E16" s="26">
        <f>ROUND((SUBSTITUTE(SUBSTITUTE(VLOOKUP(C16,Dados!C:D,2,FALSE),"$",""),".",",")),2)</f>
        <v>10.33</v>
      </c>
    </row>
    <row r="17" spans="3:5" x14ac:dyDescent="0.3">
      <c r="C17" s="7" t="s">
        <v>80</v>
      </c>
      <c r="D17" s="7" t="s">
        <v>81</v>
      </c>
      <c r="E17" s="26">
        <f>ROUND((SUBSTITUTE(SUBSTITUTE(VLOOKUP(C17,Dados!C:D,2,FALSE),"$",""),".",",")),2)</f>
        <v>0.41</v>
      </c>
    </row>
    <row r="18" spans="3:5" x14ac:dyDescent="0.3">
      <c r="C18" s="7" t="s">
        <v>82</v>
      </c>
      <c r="D18" s="7" t="s">
        <v>83</v>
      </c>
      <c r="E18" s="26">
        <f>ROUND((SUBSTITUTE(SUBSTITUTE(VLOOKUP(C18,Dados!C:D,2,FALSE),"$",""),".",",")),2)</f>
        <v>13.19</v>
      </c>
    </row>
    <row r="19" spans="3:5" x14ac:dyDescent="0.3">
      <c r="C19" s="7" t="s">
        <v>84</v>
      </c>
      <c r="D19" s="7" t="s">
        <v>83</v>
      </c>
      <c r="E19" s="26">
        <f>ROUND((SUBSTITUTE(SUBSTITUTE(VLOOKUP(C19,Dados!C:D,2,FALSE),"$",""),".",",")),2)</f>
        <v>13.19</v>
      </c>
    </row>
    <row r="20" spans="3:5" x14ac:dyDescent="0.3">
      <c r="C20" s="7" t="s">
        <v>85</v>
      </c>
      <c r="D20" s="7" t="s">
        <v>64</v>
      </c>
      <c r="E20" s="26">
        <f>ROUND((SUBSTITUTE(SUBSTITUTE(VLOOKUP(C20,Dados!C:D,2,FALSE),"$",""),".",",")),2)</f>
        <v>9.77</v>
      </c>
    </row>
    <row r="21" spans="3:5" x14ac:dyDescent="0.3">
      <c r="C21" s="7" t="s">
        <v>86</v>
      </c>
      <c r="D21" s="7" t="s">
        <v>87</v>
      </c>
      <c r="E21" s="26">
        <f>ROUND((SUBSTITUTE(SUBSTITUTE(VLOOKUP(C21,Dados!C:D,2,FALSE),"$",""),".",",")),2)</f>
        <v>1.18</v>
      </c>
    </row>
    <row r="22" spans="3:5" x14ac:dyDescent="0.3">
      <c r="C22" s="7" t="s">
        <v>88</v>
      </c>
      <c r="D22" s="7" t="s">
        <v>66</v>
      </c>
      <c r="E22" s="26">
        <f>ROUND((SUBSTITUTE(SUBSTITUTE(VLOOKUP(C22,Dados!C:D,2,FALSE),"$",""),".",",")),2)</f>
        <v>7.19</v>
      </c>
    </row>
    <row r="23" spans="3:5" x14ac:dyDescent="0.3">
      <c r="C23" s="7" t="s">
        <v>89</v>
      </c>
      <c r="D23" s="7" t="s">
        <v>90</v>
      </c>
      <c r="E23" s="26">
        <f>ROUND((SUBSTITUTE(SUBSTITUTE(VLOOKUP(C23,Dados!C:D,2,FALSE),"$",""),".",",")),2)</f>
        <v>2.56</v>
      </c>
    </row>
    <row r="24" spans="3:5" x14ac:dyDescent="0.3">
      <c r="C24" s="7" t="s">
        <v>91</v>
      </c>
      <c r="D24" s="7" t="s">
        <v>92</v>
      </c>
      <c r="E24" s="26">
        <f>ROUND((SUBSTITUTE(SUBSTITUTE(VLOOKUP(C24,Dados!C:D,2,FALSE),"$",""),".",",")),2)</f>
        <v>1.17</v>
      </c>
    </row>
    <row r="25" spans="3:5" x14ac:dyDescent="0.3">
      <c r="C25" s="7" t="s">
        <v>93</v>
      </c>
      <c r="D25" s="7" t="s">
        <v>69</v>
      </c>
      <c r="E25" s="26">
        <f>ROUND((SUBSTITUTE(SUBSTITUTE(VLOOKUP(C25,Dados!C:D,2,FALSE),"$",""),".",",")),2)</f>
        <v>7.46</v>
      </c>
    </row>
    <row r="26" spans="3:5" x14ac:dyDescent="0.3">
      <c r="C26" s="7" t="s">
        <v>94</v>
      </c>
      <c r="D26" s="7" t="s">
        <v>69</v>
      </c>
      <c r="E26" s="26">
        <f>ROUND((SUBSTITUTE(SUBSTITUTE(VLOOKUP(C26,Dados!C:D,2,FALSE),"$",""),".",",")),2)</f>
        <v>7.46</v>
      </c>
    </row>
    <row r="27" spans="3:5" x14ac:dyDescent="0.3">
      <c r="C27" s="7" t="s">
        <v>95</v>
      </c>
      <c r="D27" s="7" t="s">
        <v>96</v>
      </c>
      <c r="E27" s="26">
        <f>ROUND((SUBSTITUTE(SUBSTITUTE(VLOOKUP(C27,Dados!C:D,2,FALSE),"$",""),".",",")),2)</f>
        <v>3.34</v>
      </c>
    </row>
    <row r="28" spans="3:5" x14ac:dyDescent="0.3">
      <c r="C28" s="7" t="s">
        <v>19</v>
      </c>
      <c r="D28" s="7" t="s">
        <v>71</v>
      </c>
      <c r="E28" s="26">
        <f>ROUND((SUBSTITUTE(SUBSTITUTE(VLOOKUP(C28,Dados!C:D,2,FALSE),"$",""),".",",")),2)</f>
        <v>10</v>
      </c>
    </row>
    <row r="29" spans="3:5" x14ac:dyDescent="0.3">
      <c r="C29" s="7" t="s">
        <v>97</v>
      </c>
      <c r="D29" s="7" t="s">
        <v>98</v>
      </c>
      <c r="E29" s="26">
        <f>ROUND((SUBSTITUTE(SUBSTITUTE(VLOOKUP(C29,Dados!C:D,2,FALSE),"$",""),".",",")),2)</f>
        <v>0.72</v>
      </c>
    </row>
    <row r="30" spans="3:5" x14ac:dyDescent="0.3">
      <c r="C30" s="7" t="s">
        <v>99</v>
      </c>
      <c r="D30" s="7" t="s">
        <v>77</v>
      </c>
      <c r="E30" s="26">
        <f>ROUND((SUBSTITUTE(SUBSTITUTE(VLOOKUP(C30,Dados!C:D,2,FALSE),"$",""),".",",")),2)</f>
        <v>7.57</v>
      </c>
    </row>
    <row r="31" spans="3:5" x14ac:dyDescent="0.3">
      <c r="C31" s="7" t="s">
        <v>100</v>
      </c>
      <c r="D31" s="7" t="s">
        <v>59</v>
      </c>
      <c r="E31" s="26">
        <f>ROUND((SUBSTITUTE(SUBSTITUTE(VLOOKUP(C31,Dados!C:D,2,FALSE),"$",""),".",",")),2)</f>
        <v>7.64</v>
      </c>
    </row>
    <row r="32" spans="3:5" x14ac:dyDescent="0.3">
      <c r="C32" s="7" t="s">
        <v>101</v>
      </c>
      <c r="D32" s="7" t="s">
        <v>59</v>
      </c>
      <c r="E32" s="26">
        <f>ROUND((SUBSTITUTE(SUBSTITUTE(VLOOKUP(C32,Dados!C:D,2,FALSE),"$",""),".",",")),2)</f>
        <v>7.64</v>
      </c>
    </row>
    <row r="33" spans="3:5" x14ac:dyDescent="0.3">
      <c r="C33" s="7" t="s">
        <v>102</v>
      </c>
      <c r="D33" s="7" t="s">
        <v>62</v>
      </c>
      <c r="E33" s="26">
        <f>ROUND((SUBSTITUTE(SUBSTITUTE(VLOOKUP(C33,Dados!C:D,2,FALSE),"$",""),".",",")),2)</f>
        <v>10.33</v>
      </c>
    </row>
    <row r="34" spans="3:5" x14ac:dyDescent="0.3">
      <c r="C34" s="7" t="s">
        <v>103</v>
      </c>
      <c r="D34" s="7" t="s">
        <v>64</v>
      </c>
      <c r="E34" s="26">
        <f>ROUND((SUBSTITUTE(SUBSTITUTE(VLOOKUP(C34,Dados!C:D,2,FALSE),"$",""),".",",")),2)</f>
        <v>9.77</v>
      </c>
    </row>
    <row r="35" spans="3:5" x14ac:dyDescent="0.3">
      <c r="C35" s="7" t="s">
        <v>104</v>
      </c>
      <c r="D35" s="7" t="s">
        <v>87</v>
      </c>
      <c r="E35" s="26">
        <f>ROUND((SUBSTITUTE(SUBSTITUTE(VLOOKUP(C35,Dados!C:D,2,FALSE),"$",""),".",",")),2)</f>
        <v>1.18</v>
      </c>
    </row>
    <row r="36" spans="3:5" x14ac:dyDescent="0.3">
      <c r="C36" s="7" t="s">
        <v>105</v>
      </c>
      <c r="D36" s="7" t="s">
        <v>66</v>
      </c>
      <c r="E36" s="26">
        <f>ROUND((SUBSTITUTE(SUBSTITUTE(VLOOKUP(C36,Dados!C:D,2,FALSE),"$",""),".",",")),2)</f>
        <v>7.19</v>
      </c>
    </row>
    <row r="37" spans="3:5" x14ac:dyDescent="0.3">
      <c r="C37" s="7" t="s">
        <v>106</v>
      </c>
      <c r="D37" s="7" t="s">
        <v>92</v>
      </c>
      <c r="E37" s="26">
        <f>ROUND((SUBSTITUTE(SUBSTITUTE(VLOOKUP(C37,Dados!C:D,2,FALSE),"$",""),".",",")),2)</f>
        <v>1.17</v>
      </c>
    </row>
    <row r="38" spans="3:5" x14ac:dyDescent="0.3">
      <c r="C38" s="7" t="s">
        <v>107</v>
      </c>
      <c r="D38" s="7" t="s">
        <v>69</v>
      </c>
      <c r="E38" s="26">
        <f>ROUND((SUBSTITUTE(SUBSTITUTE(VLOOKUP(C38,Dados!C:D,2,FALSE),"$",""),".",",")),2)</f>
        <v>7.46</v>
      </c>
    </row>
    <row r="39" spans="3:5" x14ac:dyDescent="0.3">
      <c r="C39" s="7" t="s">
        <v>108</v>
      </c>
      <c r="D39" s="7" t="s">
        <v>96</v>
      </c>
      <c r="E39" s="26">
        <f>ROUND((SUBSTITUTE(SUBSTITUTE(VLOOKUP(C39,Dados!C:D,2,FALSE),"$",""),".",",")),2)</f>
        <v>3.34</v>
      </c>
    </row>
    <row r="40" spans="3:5" x14ac:dyDescent="0.3">
      <c r="C40" s="7" t="s">
        <v>109</v>
      </c>
      <c r="D40" s="7" t="s">
        <v>71</v>
      </c>
      <c r="E40" s="26">
        <f>ROUND((SUBSTITUTE(SUBSTITUTE(VLOOKUP(C40,Dados!C:D,2,FALSE),"$",""),".",",")),2)</f>
        <v>10</v>
      </c>
    </row>
    <row r="41" spans="3:5" x14ac:dyDescent="0.3">
      <c r="C41" s="7" t="s">
        <v>110</v>
      </c>
      <c r="D41" s="7" t="s">
        <v>71</v>
      </c>
      <c r="E41" s="26">
        <f>ROUND((SUBSTITUTE(SUBSTITUTE(VLOOKUP(C41,Dados!C:D,2,FALSE),"$",""),".",",")),2)</f>
        <v>10</v>
      </c>
    </row>
    <row r="42" spans="3:5" x14ac:dyDescent="0.3">
      <c r="C42" s="7" t="s">
        <v>111</v>
      </c>
      <c r="D42" s="7" t="s">
        <v>64</v>
      </c>
      <c r="E42" s="26">
        <f>ROUND((SUBSTITUTE(SUBSTITUTE(VLOOKUP(C42,Dados!C:D,2,FALSE),"$",""),".",",")),2)</f>
        <v>9.77</v>
      </c>
    </row>
    <row r="43" spans="3:5" x14ac:dyDescent="0.3">
      <c r="C43" s="7" t="s">
        <v>112</v>
      </c>
      <c r="D43" s="7" t="s">
        <v>92</v>
      </c>
      <c r="E43" s="26">
        <f>ROUND((SUBSTITUTE(SUBSTITUTE(VLOOKUP(C43,Dados!C:D,2,FALSE),"$",""),".",",")),2)</f>
        <v>1.17</v>
      </c>
    </row>
    <row r="44" spans="3:5" x14ac:dyDescent="0.3">
      <c r="C44" s="7" t="s">
        <v>113</v>
      </c>
      <c r="D44" s="7" t="s">
        <v>59</v>
      </c>
      <c r="E44" s="26">
        <f>ROUND((SUBSTITUTE(SUBSTITUTE(VLOOKUP(C44,Dados!C:D,2,FALSE),"$",""),".",",")),2)</f>
        <v>7.64</v>
      </c>
    </row>
    <row r="45" spans="3:5" x14ac:dyDescent="0.3">
      <c r="C45" s="7" t="s">
        <v>114</v>
      </c>
      <c r="D45" s="7" t="s">
        <v>59</v>
      </c>
      <c r="E45" s="26">
        <f>ROUND((SUBSTITUTE(SUBSTITUTE(VLOOKUP(C45,Dados!C:D,2,FALSE),"$",""),".",",")),2)</f>
        <v>7.64</v>
      </c>
    </row>
    <row r="46" spans="3:5" x14ac:dyDescent="0.3">
      <c r="C46" s="7" t="s">
        <v>115</v>
      </c>
      <c r="D46" s="7" t="s">
        <v>62</v>
      </c>
      <c r="E46" s="26">
        <f>ROUND((SUBSTITUTE(SUBSTITUTE(VLOOKUP(C46,Dados!C:D,2,FALSE),"$",""),".",",")),2)</f>
        <v>10.33</v>
      </c>
    </row>
    <row r="47" spans="3:5" x14ac:dyDescent="0.3">
      <c r="C47" s="7" t="s">
        <v>116</v>
      </c>
      <c r="D47" s="7" t="s">
        <v>64</v>
      </c>
      <c r="E47" s="26">
        <f>ROUND((SUBSTITUTE(SUBSTITUTE(VLOOKUP(C47,Dados!C:D,2,FALSE),"$",""),".",",")),2)</f>
        <v>9.77</v>
      </c>
    </row>
    <row r="48" spans="3:5" x14ac:dyDescent="0.3">
      <c r="C48" s="7" t="s">
        <v>117</v>
      </c>
      <c r="D48" s="7" t="s">
        <v>71</v>
      </c>
      <c r="E48" s="26">
        <f>ROUND((SUBSTITUTE(SUBSTITUTE(VLOOKUP(C48,Dados!C:D,2,FALSE),"$",""),".",",")),2)</f>
        <v>10</v>
      </c>
    </row>
    <row r="49" spans="3:5" x14ac:dyDescent="0.3">
      <c r="C49" s="7" t="s">
        <v>118</v>
      </c>
      <c r="D49" s="7" t="s">
        <v>119</v>
      </c>
      <c r="E49" s="26" t="e">
        <f>ROUND((SUBSTITUTE(SUBSTITUTE(VLOOKUP(C49,Dados!C:D,2,FALSE),"$",""),".",",")),2)</f>
        <v>#VALUE!</v>
      </c>
    </row>
    <row r="50" spans="3:5" x14ac:dyDescent="0.3">
      <c r="C50" s="7" t="s">
        <v>120</v>
      </c>
      <c r="D50" s="7" t="s">
        <v>64</v>
      </c>
      <c r="E50" s="26">
        <f>ROUND((SUBSTITUTE(SUBSTITUTE(VLOOKUP(C50,Dados!C:D,2,FALSE),"$",""),".",",")),2)</f>
        <v>9.77</v>
      </c>
    </row>
    <row r="51" spans="3:5" x14ac:dyDescent="0.3">
      <c r="C51" s="7" t="s">
        <v>121</v>
      </c>
      <c r="D51" s="7" t="s">
        <v>64</v>
      </c>
      <c r="E51" s="26">
        <f>ROUND((SUBSTITUTE(SUBSTITUTE(VLOOKUP(C51,Dados!C:D,2,FALSE),"$",""),".",",")),2)</f>
        <v>9.77</v>
      </c>
    </row>
    <row r="52" spans="3:5" x14ac:dyDescent="0.3">
      <c r="C52" s="7" t="s">
        <v>122</v>
      </c>
      <c r="D52" s="7" t="s">
        <v>59</v>
      </c>
      <c r="E52" s="26">
        <f>ROUND((SUBSTITUTE(SUBSTITUTE(VLOOKUP(C52,Dados!C:D,2,FALSE),"$",""),".",",")),2)</f>
        <v>7.64</v>
      </c>
    </row>
    <row r="53" spans="3:5" x14ac:dyDescent="0.3">
      <c r="C53" s="7" t="s">
        <v>123</v>
      </c>
      <c r="D53" s="7" t="s">
        <v>59</v>
      </c>
      <c r="E53" s="26">
        <f>ROUND((SUBSTITUTE(SUBSTITUTE(VLOOKUP(C53,Dados!C:D,2,FALSE),"$",""),".",",")),2)</f>
        <v>7.64</v>
      </c>
    </row>
    <row r="54" spans="3:5" x14ac:dyDescent="0.3">
      <c r="C54" s="7" t="s">
        <v>124</v>
      </c>
      <c r="D54" s="7" t="s">
        <v>62</v>
      </c>
      <c r="E54" s="26">
        <f>ROUND((SUBSTITUTE(SUBSTITUTE(VLOOKUP(C54,Dados!C:D,2,FALSE),"$",""),".",",")),2)</f>
        <v>10.33</v>
      </c>
    </row>
    <row r="55" spans="3:5" x14ac:dyDescent="0.3">
      <c r="C55" s="7" t="s">
        <v>125</v>
      </c>
      <c r="D55" s="7" t="s">
        <v>126</v>
      </c>
      <c r="E55" s="26">
        <f>ROUND((SUBSTITUTE(SUBSTITUTE(VLOOKUP(C55,Dados!C:D,2,FALSE),"$",""),".",",")),2)</f>
        <v>1.5</v>
      </c>
    </row>
    <row r="56" spans="3:5" x14ac:dyDescent="0.3">
      <c r="C56" s="7" t="s">
        <v>127</v>
      </c>
      <c r="D56" s="7" t="s">
        <v>81</v>
      </c>
      <c r="E56" s="26">
        <f>ROUND((SUBSTITUTE(SUBSTITUTE(VLOOKUP(C56,Dados!C:D,2,FALSE),"$",""),".",",")),2)</f>
        <v>0.41</v>
      </c>
    </row>
    <row r="57" spans="3:5" x14ac:dyDescent="0.3">
      <c r="C57" s="7" t="s">
        <v>128</v>
      </c>
      <c r="D57" s="7" t="s">
        <v>129</v>
      </c>
      <c r="E57" s="26">
        <f>ROUND((SUBSTITUTE(SUBSTITUTE(VLOOKUP(C57,Dados!C:D,2,FALSE),"$",""),".",",")),2)</f>
        <v>1.29</v>
      </c>
    </row>
    <row r="58" spans="3:5" x14ac:dyDescent="0.3">
      <c r="C58" s="7" t="s">
        <v>130</v>
      </c>
      <c r="D58" s="7" t="s">
        <v>64</v>
      </c>
      <c r="E58" s="26">
        <f>ROUND((SUBSTITUTE(SUBSTITUTE(VLOOKUP(C58,Dados!C:D,2,FALSE),"$",""),".",",")),2)</f>
        <v>9.77</v>
      </c>
    </row>
    <row r="59" spans="3:5" x14ac:dyDescent="0.3">
      <c r="C59" s="7" t="s">
        <v>131</v>
      </c>
      <c r="D59" s="7" t="s">
        <v>132</v>
      </c>
      <c r="E59" s="26">
        <f>ROUND((SUBSTITUTE(SUBSTITUTE(VLOOKUP(C59,Dados!C:D,2,FALSE),"$",""),".",",")),2)</f>
        <v>0.53</v>
      </c>
    </row>
    <row r="60" spans="3:5" x14ac:dyDescent="0.3">
      <c r="C60" s="7" t="s">
        <v>133</v>
      </c>
      <c r="D60" s="7" t="s">
        <v>87</v>
      </c>
      <c r="E60" s="26">
        <f>ROUND((SUBSTITUTE(SUBSTITUTE(VLOOKUP(C60,Dados!C:D,2,FALSE),"$",""),".",",")),2)</f>
        <v>1.18</v>
      </c>
    </row>
    <row r="61" spans="3:5" x14ac:dyDescent="0.3">
      <c r="C61" s="7" t="s">
        <v>134</v>
      </c>
      <c r="D61" s="7" t="s">
        <v>90</v>
      </c>
      <c r="E61" s="26">
        <f>ROUND((SUBSTITUTE(SUBSTITUTE(VLOOKUP(C61,Dados!C:D,2,FALSE),"$",""),".",",")),2)</f>
        <v>2.56</v>
      </c>
    </row>
    <row r="62" spans="3:5" x14ac:dyDescent="0.3">
      <c r="C62" s="7" t="s">
        <v>135</v>
      </c>
      <c r="D62" s="7" t="s">
        <v>136</v>
      </c>
      <c r="E62" s="26">
        <f>ROUND((SUBSTITUTE(SUBSTITUTE(VLOOKUP(C62,Dados!C:D,2,FALSE),"$",""),".",",")),2)</f>
        <v>0.15</v>
      </c>
    </row>
    <row r="63" spans="3:5" x14ac:dyDescent="0.3">
      <c r="C63" s="7" t="s">
        <v>137</v>
      </c>
      <c r="D63" s="7" t="s">
        <v>92</v>
      </c>
      <c r="E63" s="26">
        <f>ROUND((SUBSTITUTE(SUBSTITUTE(VLOOKUP(C63,Dados!C:D,2,FALSE),"$",""),".",",")),2)</f>
        <v>1.17</v>
      </c>
    </row>
    <row r="64" spans="3:5" x14ac:dyDescent="0.3">
      <c r="C64" s="7" t="s">
        <v>138</v>
      </c>
      <c r="D64" s="7" t="s">
        <v>69</v>
      </c>
      <c r="E64" s="26">
        <f>ROUND((SUBSTITUTE(SUBSTITUTE(VLOOKUP(C64,Dados!C:D,2,FALSE),"$",""),".",",")),2)</f>
        <v>7.46</v>
      </c>
    </row>
    <row r="65" spans="3:5" x14ac:dyDescent="0.3">
      <c r="C65" s="7" t="s">
        <v>139</v>
      </c>
      <c r="D65" s="7" t="s">
        <v>140</v>
      </c>
      <c r="E65" s="26">
        <f>ROUND((SUBSTITUTE(SUBSTITUTE(VLOOKUP(C65,Dados!C:D,2,FALSE),"$",""),".",",")),2)</f>
        <v>0.28999999999999998</v>
      </c>
    </row>
    <row r="66" spans="3:5" x14ac:dyDescent="0.3">
      <c r="C66" s="7" t="s">
        <v>141</v>
      </c>
      <c r="D66" s="7" t="s">
        <v>96</v>
      </c>
      <c r="E66" s="26">
        <f>ROUND((SUBSTITUTE(SUBSTITUTE(VLOOKUP(C66,Dados!C:D,2,FALSE),"$",""),".",",")),2)</f>
        <v>3.34</v>
      </c>
    </row>
    <row r="67" spans="3:5" x14ac:dyDescent="0.3">
      <c r="C67" s="7" t="s">
        <v>142</v>
      </c>
      <c r="D67" s="7" t="s">
        <v>143</v>
      </c>
      <c r="E67" s="26">
        <f>ROUND((SUBSTITUTE(SUBSTITUTE(VLOOKUP(C67,Dados!C:D,2,FALSE),"$",""),".",",")),2)</f>
        <v>0.1</v>
      </c>
    </row>
    <row r="68" spans="3:5" x14ac:dyDescent="0.3">
      <c r="C68" s="7" t="s">
        <v>144</v>
      </c>
      <c r="D68" s="7" t="s">
        <v>98</v>
      </c>
      <c r="E68" s="26">
        <f>ROUND((SUBSTITUTE(SUBSTITUTE(VLOOKUP(C68,Dados!C:D,2,FALSE),"$",""),".",",")),2)</f>
        <v>0.72</v>
      </c>
    </row>
    <row r="69" spans="3:5" x14ac:dyDescent="0.3">
      <c r="C69" s="7" t="s">
        <v>145</v>
      </c>
      <c r="D69" s="7" t="s">
        <v>146</v>
      </c>
      <c r="E69" s="26">
        <f>ROUND((SUBSTITUTE(SUBSTITUTE(VLOOKUP(C69,Dados!C:D,2,FALSE),"$",""),".",",")),2)</f>
        <v>11.17</v>
      </c>
    </row>
    <row r="70" spans="3:5" x14ac:dyDescent="0.3">
      <c r="C70" s="7" t="s">
        <v>147</v>
      </c>
      <c r="D70" s="7" t="s">
        <v>71</v>
      </c>
      <c r="E70" s="26">
        <f>ROUND((SUBSTITUTE(SUBSTITUTE(VLOOKUP(C70,Dados!C:D,2,FALSE),"$",""),".",",")),2)</f>
        <v>10</v>
      </c>
    </row>
    <row r="71" spans="3:5" x14ac:dyDescent="0.3">
      <c r="C71" s="7" t="s">
        <v>148</v>
      </c>
      <c r="D71" s="7" t="s">
        <v>77</v>
      </c>
      <c r="E71" s="26">
        <f>ROUND((SUBSTITUTE(SUBSTITUTE(VLOOKUP(C71,Dados!C:D,2,FALSE),"$",""),".",",")),2)</f>
        <v>7.57</v>
      </c>
    </row>
    <row r="72" spans="3:5" x14ac:dyDescent="0.3">
      <c r="C72" s="7" t="s">
        <v>149</v>
      </c>
      <c r="D72" s="7" t="s">
        <v>146</v>
      </c>
      <c r="E72" s="26">
        <f>ROUND((SUBSTITUTE(SUBSTITUTE(VLOOKUP(C72,Dados!C:D,2,FALSE),"$",""),".",",")),2)</f>
        <v>11.17</v>
      </c>
    </row>
    <row r="73" spans="3:5" x14ac:dyDescent="0.3">
      <c r="C73" s="7" t="s">
        <v>150</v>
      </c>
      <c r="D73" s="7" t="s">
        <v>71</v>
      </c>
      <c r="E73" s="26">
        <f>ROUND((SUBSTITUTE(SUBSTITUTE(VLOOKUP(C73,Dados!C:D,2,FALSE),"$",""),".",",")),2)</f>
        <v>10</v>
      </c>
    </row>
    <row r="74" spans="3:5" x14ac:dyDescent="0.3">
      <c r="C74" s="7" t="s">
        <v>151</v>
      </c>
      <c r="D74" s="7" t="s">
        <v>71</v>
      </c>
      <c r="E74" s="26">
        <f>ROUND((SUBSTITUTE(SUBSTITUTE(VLOOKUP(C74,Dados!C:D,2,FALSE),"$",""),".",",")),2)</f>
        <v>10</v>
      </c>
    </row>
    <row r="75" spans="3:5" x14ac:dyDescent="0.3">
      <c r="C75" s="7" t="s">
        <v>152</v>
      </c>
      <c r="D75" s="7" t="s">
        <v>71</v>
      </c>
      <c r="E75" s="26">
        <f>ROUND((SUBSTITUTE(SUBSTITUTE(VLOOKUP(C75,Dados!C:D,2,FALSE),"$",""),".",",")),2)</f>
        <v>10</v>
      </c>
    </row>
    <row r="76" spans="3:5" x14ac:dyDescent="0.3">
      <c r="C76" s="7" t="s">
        <v>153</v>
      </c>
      <c r="D76" s="7" t="s">
        <v>71</v>
      </c>
      <c r="E76" s="26">
        <f>ROUND((SUBSTITUTE(SUBSTITUTE(VLOOKUP(C76,Dados!C:D,2,FALSE),"$",""),".",",")),2)</f>
        <v>10</v>
      </c>
    </row>
    <row r="77" spans="3:5" x14ac:dyDescent="0.3">
      <c r="C77" s="7" t="s">
        <v>154</v>
      </c>
      <c r="D77" s="7" t="s">
        <v>71</v>
      </c>
      <c r="E77" s="26">
        <f>ROUND((SUBSTITUTE(SUBSTITUTE(VLOOKUP(C77,Dados!C:D,2,FALSE),"$",""),".",",")),2)</f>
        <v>10</v>
      </c>
    </row>
    <row r="78" spans="3:5" x14ac:dyDescent="0.3">
      <c r="C78" s="7" t="s">
        <v>155</v>
      </c>
      <c r="D78" s="7" t="s">
        <v>71</v>
      </c>
      <c r="E78" s="26">
        <f>ROUND((SUBSTITUTE(SUBSTITUTE(VLOOKUP(C78,Dados!C:D,2,FALSE),"$",""),".",",")),2)</f>
        <v>10</v>
      </c>
    </row>
    <row r="79" spans="3:5" x14ac:dyDescent="0.3">
      <c r="C79" s="7" t="s">
        <v>156</v>
      </c>
      <c r="D79" s="7" t="s">
        <v>64</v>
      </c>
      <c r="E79" s="26">
        <f>ROUND((SUBSTITUTE(SUBSTITUTE(VLOOKUP(C79,Dados!C:D,2,FALSE),"$",""),".",",")),2)</f>
        <v>9.77</v>
      </c>
    </row>
    <row r="80" spans="3:5" x14ac:dyDescent="0.3">
      <c r="C80" s="7" t="s">
        <v>138</v>
      </c>
      <c r="D80" s="7" t="s">
        <v>157</v>
      </c>
      <c r="E80" s="26">
        <f>ROUND((SUBSTITUTE(SUBSTITUTE(VLOOKUP(C80,Dados!C:D,2,FALSE),"$",""),".",",")),2)</f>
        <v>7.46</v>
      </c>
    </row>
    <row r="81" spans="3:5" x14ac:dyDescent="0.3">
      <c r="C81" s="7" t="s">
        <v>139</v>
      </c>
      <c r="D81" s="7" t="s">
        <v>158</v>
      </c>
      <c r="E81" s="26">
        <f>ROUND((SUBSTITUTE(SUBSTITUTE(VLOOKUP(C81,Dados!C:D,2,FALSE),"$",""),".",",")),2)</f>
        <v>0.28999999999999998</v>
      </c>
    </row>
    <row r="82" spans="3:5" x14ac:dyDescent="0.3">
      <c r="C82" s="7" t="s">
        <v>141</v>
      </c>
      <c r="D82" s="7" t="s">
        <v>159</v>
      </c>
      <c r="E82" s="26">
        <f>ROUND((SUBSTITUTE(SUBSTITUTE(VLOOKUP(C82,Dados!C:D,2,FALSE),"$",""),".",",")),2)</f>
        <v>3.34</v>
      </c>
    </row>
    <row r="83" spans="3:5" x14ac:dyDescent="0.3">
      <c r="C83" s="7" t="s">
        <v>144</v>
      </c>
      <c r="D83" s="7" t="s">
        <v>160</v>
      </c>
      <c r="E83" s="26">
        <f>ROUND((SUBSTITUTE(SUBSTITUTE(VLOOKUP(C83,Dados!C:D,2,FALSE),"$",""),".",",")),2)</f>
        <v>0.72</v>
      </c>
    </row>
    <row r="84" spans="3:5" x14ac:dyDescent="0.3">
      <c r="C84" s="7" t="s">
        <v>145</v>
      </c>
      <c r="D84" s="7" t="s">
        <v>161</v>
      </c>
      <c r="E84" s="26">
        <f>ROUND((SUBSTITUTE(SUBSTITUTE(VLOOKUP(C84,Dados!C:D,2,FALSE),"$",""),".",",")),2)</f>
        <v>11.17</v>
      </c>
    </row>
    <row r="85" spans="3:5" x14ac:dyDescent="0.3">
      <c r="C85" s="7" t="s">
        <v>147</v>
      </c>
      <c r="D85" s="7" t="s">
        <v>71</v>
      </c>
      <c r="E85" s="26">
        <f>ROUND((SUBSTITUTE(SUBSTITUTE(VLOOKUP(C85,Dados!C:D,2,FALSE),"$",""),".",",")),2)</f>
        <v>10</v>
      </c>
    </row>
    <row r="86" spans="3:5" x14ac:dyDescent="0.3">
      <c r="C86" s="7" t="s">
        <v>148</v>
      </c>
      <c r="D86" s="7" t="s">
        <v>162</v>
      </c>
      <c r="E86" s="26">
        <f>ROUND((SUBSTITUTE(SUBSTITUTE(VLOOKUP(C86,Dados!C:D,2,FALSE),"$",""),".",",")),2)</f>
        <v>7.57</v>
      </c>
    </row>
    <row r="87" spans="3:5" x14ac:dyDescent="0.3">
      <c r="C87" s="7" t="s">
        <v>149</v>
      </c>
      <c r="D87" s="7" t="s">
        <v>161</v>
      </c>
      <c r="E87" s="26">
        <f>ROUND((SUBSTITUTE(SUBSTITUTE(VLOOKUP(C87,Dados!C:D,2,FALSE),"$",""),".",",")),2)</f>
        <v>11.17</v>
      </c>
    </row>
    <row r="88" spans="3:5" x14ac:dyDescent="0.3">
      <c r="C88" s="7" t="s">
        <v>150</v>
      </c>
      <c r="D88" s="7" t="s">
        <v>71</v>
      </c>
      <c r="E88" s="26">
        <f>ROUND((SUBSTITUTE(SUBSTITUTE(VLOOKUP(C88,Dados!C:D,2,FALSE),"$",""),".",",")),2)</f>
        <v>10</v>
      </c>
    </row>
    <row r="89" spans="3:5" x14ac:dyDescent="0.3">
      <c r="C89" s="7" t="s">
        <v>151</v>
      </c>
      <c r="D89" s="7" t="s">
        <v>71</v>
      </c>
      <c r="E89" s="26">
        <f>ROUND((SUBSTITUTE(SUBSTITUTE(VLOOKUP(C89,Dados!C:D,2,FALSE),"$",""),".",",")),2)</f>
        <v>10</v>
      </c>
    </row>
    <row r="90" spans="3:5" x14ac:dyDescent="0.3">
      <c r="C90" s="7" t="s">
        <v>152</v>
      </c>
      <c r="D90" s="7" t="s">
        <v>71</v>
      </c>
      <c r="E90" s="26">
        <f>ROUND((SUBSTITUTE(SUBSTITUTE(VLOOKUP(C90,Dados!C:D,2,FALSE),"$",""),".",",")),2)</f>
        <v>10</v>
      </c>
    </row>
    <row r="91" spans="3:5" x14ac:dyDescent="0.3">
      <c r="C91" s="7" t="s">
        <v>153</v>
      </c>
      <c r="D91" s="7" t="s">
        <v>71</v>
      </c>
      <c r="E91" s="26">
        <f>ROUND((SUBSTITUTE(SUBSTITUTE(VLOOKUP(C91,Dados!C:D,2,FALSE),"$",""),".",",")),2)</f>
        <v>10</v>
      </c>
    </row>
    <row r="92" spans="3:5" x14ac:dyDescent="0.3">
      <c r="C92" s="7" t="s">
        <v>154</v>
      </c>
      <c r="D92" s="7" t="s">
        <v>71</v>
      </c>
      <c r="E92" s="26">
        <f>ROUND((SUBSTITUTE(SUBSTITUTE(VLOOKUP(C92,Dados!C:D,2,FALSE),"$",""),".",",")),2)</f>
        <v>10</v>
      </c>
    </row>
    <row r="93" spans="3:5" x14ac:dyDescent="0.3">
      <c r="C93" s="7" t="s">
        <v>155</v>
      </c>
      <c r="D93" s="7" t="s">
        <v>71</v>
      </c>
      <c r="E93" s="26">
        <f>ROUND((SUBSTITUTE(SUBSTITUTE(VLOOKUP(C93,Dados!C:D,2,FALSE),"$",""),".",",")),2)</f>
        <v>10</v>
      </c>
    </row>
    <row r="94" spans="3:5" x14ac:dyDescent="0.3">
      <c r="C94" s="7" t="s">
        <v>156</v>
      </c>
      <c r="D94" s="7" t="s">
        <v>163</v>
      </c>
      <c r="E94" s="26">
        <f>ROUND((SUBSTITUTE(SUBSTITUTE(VLOOKUP(C94,Dados!C:D,2,FALSE),"$",""),".",",")),2)</f>
        <v>9.77</v>
      </c>
    </row>
    <row r="95" spans="3:5" x14ac:dyDescent="0.3">
      <c r="C95" s="7" t="s">
        <v>156</v>
      </c>
      <c r="D95" s="7" t="s">
        <v>164</v>
      </c>
      <c r="E95" s="26">
        <f>ROUND((SUBSTITUTE(SUBSTITUTE(VLOOKUP(C95,Dados!C:D,2,FALSE),"$",""),".",",")),2)</f>
        <v>9.77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Projeção de Investimento</vt:lpstr>
      <vt:lpstr>Minhas Regras</vt:lpstr>
      <vt:lpstr>Diário de Operações</vt:lpstr>
      <vt:lpstr>Rentabilidade Diária</vt:lpstr>
      <vt:lpstr>Rentabilidade Mensal</vt:lpstr>
      <vt:lpstr>Dados</vt:lpstr>
    </vt:vector>
  </TitlesOfParts>
  <Company>GFx CAF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Cardoso</dc:creator>
  <cp:keywords>Clube do Trader</cp:keywords>
  <cp:lastModifiedBy>User</cp:lastModifiedBy>
  <dcterms:created xsi:type="dcterms:W3CDTF">2015-03-29T19:44:50Z</dcterms:created>
  <dcterms:modified xsi:type="dcterms:W3CDTF">2022-02-02T20:50:27Z</dcterms:modified>
</cp:coreProperties>
</file>